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definedNames>
    <definedName name="_xlnm._FilterDatabase" localSheetId="0" hidden="1">Sheet1!$A$4:$U$100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<sst xmlns="http://schemas.openxmlformats.org/spreadsheetml/2006/main" count="616" uniqueCount="339">
  <si>
    <r>
      <rPr>
        <sz val="11"/>
        <color theme="1"/>
        <rFont val="宋体"/>
        <charset val="134"/>
      </rPr>
      <t>附件</t>
    </r>
    <r>
      <rPr>
        <sz val="11"/>
        <color theme="1"/>
        <rFont val="Times New Roman"/>
        <charset val="134"/>
      </rPr>
      <t>1</t>
    </r>
  </si>
  <si>
    <t>理学院2024-2025学年2024级研究生 班级综合素质测评汇总表</t>
  </si>
  <si>
    <t>序号</t>
  </si>
  <si>
    <t>姓名</t>
  </si>
  <si>
    <t>学号</t>
  </si>
  <si>
    <t>专业</t>
  </si>
  <si>
    <r>
      <rPr>
        <b/>
        <sz val="14"/>
        <rFont val="宋体"/>
        <charset val="134"/>
      </rPr>
      <t>德育分（</t>
    </r>
    <r>
      <rPr>
        <b/>
        <sz val="14"/>
        <rFont val="Times New Roman"/>
        <charset val="134"/>
      </rPr>
      <t>D</t>
    </r>
    <r>
      <rPr>
        <b/>
        <sz val="14"/>
        <rFont val="宋体"/>
        <charset val="134"/>
      </rPr>
      <t>，满分</t>
    </r>
    <r>
      <rPr>
        <b/>
        <sz val="14"/>
        <rFont val="Times New Roman"/>
        <charset val="134"/>
      </rPr>
      <t>100</t>
    </r>
    <r>
      <rPr>
        <b/>
        <sz val="14"/>
        <rFont val="宋体"/>
        <charset val="134"/>
      </rPr>
      <t>）
D=D1+D2</t>
    </r>
  </si>
  <si>
    <t>智育分（Z，满分100）  Z=aZ1+bZ2+cZ3 （a+b+c=1)</t>
  </si>
  <si>
    <r>
      <rPr>
        <b/>
        <sz val="14"/>
        <rFont val="宋体"/>
        <charset val="134"/>
      </rPr>
      <t>社会实践与学生事务服务分（</t>
    </r>
    <r>
      <rPr>
        <b/>
        <sz val="14"/>
        <rFont val="Times New Roman"/>
        <charset val="134"/>
      </rPr>
      <t>J</t>
    </r>
    <r>
      <rPr>
        <b/>
        <sz val="14"/>
        <rFont val="宋体"/>
        <charset val="134"/>
      </rPr>
      <t>）</t>
    </r>
  </si>
  <si>
    <r>
      <rPr>
        <b/>
        <sz val="14"/>
        <rFont val="宋体"/>
        <charset val="134"/>
      </rPr>
      <t>总分（S）</t>
    </r>
    <r>
      <rPr>
        <b/>
        <sz val="14"/>
        <rFont val="Times New Roman"/>
        <charset val="134"/>
      </rPr>
      <t>S=0.05*D+0.9*Z+0.05*J</t>
    </r>
  </si>
  <si>
    <t>专业名次</t>
  </si>
  <si>
    <t>班级
排名</t>
  </si>
  <si>
    <t>学生本人签字</t>
  </si>
  <si>
    <t>基础分D1</t>
  </si>
  <si>
    <t>记实分D2</t>
  </si>
  <si>
    <r>
      <rPr>
        <b/>
        <sz val="11"/>
        <rFont val="宋体"/>
        <charset val="134"/>
      </rPr>
      <t>记实分加</t>
    </r>
    <r>
      <rPr>
        <b/>
        <sz val="11"/>
        <rFont val="Times New Roman"/>
        <charset val="134"/>
      </rPr>
      <t>/</t>
    </r>
    <r>
      <rPr>
        <b/>
        <sz val="11"/>
        <rFont val="宋体"/>
        <charset val="134"/>
      </rPr>
      <t>减分原因</t>
    </r>
  </si>
  <si>
    <t>D=</t>
  </si>
  <si>
    <t>Z1</t>
  </si>
  <si>
    <r>
      <rPr>
        <b/>
        <sz val="11"/>
        <rFont val="宋体"/>
        <charset val="134"/>
      </rPr>
      <t>加分原因</t>
    </r>
  </si>
  <si>
    <t>Z2</t>
  </si>
  <si>
    <t>Z3</t>
  </si>
  <si>
    <t>Z</t>
  </si>
  <si>
    <t>J</t>
  </si>
  <si>
    <t>袁铭</t>
  </si>
  <si>
    <t>数学</t>
  </si>
  <si>
    <t>基础分60分；
院级“理院之星”5分</t>
  </si>
  <si>
    <t>数学建模国家三等奖</t>
  </si>
  <si>
    <t>暑期建模培训10分；
班长69分；
美丽中国行社会实践4分</t>
  </si>
  <si>
    <t>1/8</t>
  </si>
  <si>
    <t>汪浩然</t>
  </si>
  <si>
    <t>基础分60分；
校级水杉杯参与奖 4分；
校级大院杯参与奖 4分；
院级双子星篮球赛二等奖 8分；
校级“冰红茶杯”参与奖 4分；</t>
  </si>
  <si>
    <t>暑期建模培训10分；
党支部纪检委员50分</t>
  </si>
  <si>
    <t>2/8</t>
  </si>
  <si>
    <t>韩慧黎</t>
  </si>
  <si>
    <t>基础分60分</t>
  </si>
  <si>
    <t>班级团支书分数69分</t>
  </si>
  <si>
    <t>3/8</t>
  </si>
  <si>
    <t>韩晨</t>
  </si>
  <si>
    <t>暑期建模培训10分</t>
  </si>
  <si>
    <t>4/8</t>
  </si>
  <si>
    <t>王嘉楠</t>
  </si>
  <si>
    <t>基础分60分；
院级双子星篮球赛二等奖 8分；
校级水杉杯参与奖 4分</t>
  </si>
  <si>
    <t>5/8</t>
  </si>
  <si>
    <t>孔维胜</t>
  </si>
  <si>
    <t>6/8</t>
  </si>
  <si>
    <t>戴德舒</t>
  </si>
  <si>
    <t>数学建模国家三等奖；
统计建模省一等奖</t>
  </si>
  <si>
    <t>7/8</t>
  </si>
  <si>
    <t>罗镇</t>
  </si>
  <si>
    <t>无</t>
  </si>
  <si>
    <t>8/8</t>
  </si>
  <si>
    <t>郭巧琳</t>
  </si>
  <si>
    <t>材料科学与工程</t>
  </si>
  <si>
    <r>
      <rPr>
        <sz val="12"/>
        <rFont val="宋体"/>
        <charset val="134"/>
      </rPr>
      <t>基础分</t>
    </r>
    <r>
      <rPr>
        <sz val="12"/>
        <rFont val="Times New Roman"/>
        <charset val="134"/>
      </rPr>
      <t>60</t>
    </r>
    <r>
      <rPr>
        <sz val="12"/>
        <rFont val="宋体"/>
        <charset val="134"/>
      </rPr>
      <t>分；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学术活动</t>
    </r>
    <r>
      <rPr>
        <sz val="12"/>
        <rFont val="Times New Roman"/>
        <charset val="134"/>
      </rPr>
      <t>4</t>
    </r>
    <r>
      <rPr>
        <sz val="12"/>
        <rFont val="宋体"/>
        <charset val="134"/>
      </rPr>
      <t>分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志愿者</t>
    </r>
    <r>
      <rPr>
        <sz val="12"/>
        <rFont val="Times New Roman"/>
        <charset val="134"/>
      </rPr>
      <t>15</t>
    </r>
    <r>
      <rPr>
        <sz val="12"/>
        <rFont val="宋体"/>
        <charset val="134"/>
      </rPr>
      <t>分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院级五子棋象棋竞赛参与奖</t>
    </r>
    <r>
      <rPr>
        <sz val="12"/>
        <rFont val="Times New Roman"/>
        <charset val="134"/>
      </rPr>
      <t>2</t>
    </r>
    <r>
      <rPr>
        <sz val="12"/>
        <rFont val="宋体"/>
        <charset val="134"/>
      </rPr>
      <t>分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院级实验室安全科研知识竞赛三等奖</t>
    </r>
    <r>
      <rPr>
        <sz val="12"/>
        <rFont val="Times New Roman"/>
        <charset val="134"/>
      </rPr>
      <t>6</t>
    </r>
    <r>
      <rPr>
        <sz val="12"/>
        <rFont val="宋体"/>
        <charset val="134"/>
      </rPr>
      <t>分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校级实验室安全技能大赛二等奖</t>
    </r>
    <r>
      <rPr>
        <sz val="12"/>
        <rFont val="Times New Roman"/>
        <charset val="134"/>
      </rPr>
      <t>16</t>
    </r>
    <r>
      <rPr>
        <sz val="12"/>
        <rFont val="宋体"/>
        <charset val="134"/>
      </rPr>
      <t>分</t>
    </r>
    <r>
      <rPr>
        <sz val="12"/>
        <rFont val="Times New Roman"/>
        <charset val="134"/>
      </rPr>
      <t xml:space="preserve">
</t>
    </r>
  </si>
  <si>
    <t>课程成绩</t>
  </si>
  <si>
    <t>社会实践4分
班长69分</t>
  </si>
  <si>
    <t>1/10</t>
  </si>
  <si>
    <t>李朋飞</t>
  </si>
  <si>
    <r>
      <rPr>
        <sz val="12"/>
        <rFont val="宋体"/>
        <charset val="134"/>
      </rPr>
      <t>基础分</t>
    </r>
    <r>
      <rPr>
        <sz val="12"/>
        <rFont val="Times New Roman"/>
        <charset val="134"/>
      </rPr>
      <t>60</t>
    </r>
    <r>
      <rPr>
        <sz val="12"/>
        <rFont val="宋体"/>
        <charset val="134"/>
      </rPr>
      <t>分；</t>
    </r>
    <r>
      <rPr>
        <sz val="12"/>
        <rFont val="Times New Roman"/>
        <charset val="134"/>
      </rPr>
      <t xml:space="preserve">
“</t>
    </r>
    <r>
      <rPr>
        <sz val="12"/>
        <rFont val="宋体"/>
        <charset val="134"/>
      </rPr>
      <t>鹏胜机械杯</t>
    </r>
    <r>
      <rPr>
        <sz val="12"/>
        <rFont val="Times New Roman"/>
        <charset val="134"/>
      </rPr>
      <t>”</t>
    </r>
    <r>
      <rPr>
        <sz val="12"/>
        <rFont val="宋体"/>
        <charset val="134"/>
      </rPr>
      <t>第</t>
    </r>
    <r>
      <rPr>
        <sz val="12"/>
        <rFont val="Times New Roman"/>
        <charset val="134"/>
      </rPr>
      <t>23</t>
    </r>
    <r>
      <rPr>
        <sz val="12"/>
        <rFont val="宋体"/>
        <charset val="134"/>
      </rPr>
      <t>届全国大学生田径锦标赛甲组男子</t>
    </r>
    <r>
      <rPr>
        <sz val="12"/>
        <rFont val="Times New Roman"/>
        <charset val="134"/>
      </rPr>
      <t>4*100</t>
    </r>
    <r>
      <rPr>
        <sz val="12"/>
        <rFont val="宋体"/>
        <charset val="134"/>
      </rPr>
      <t>米接力第二</t>
    </r>
    <r>
      <rPr>
        <sz val="12"/>
        <rFont val="Times New Roman"/>
        <charset val="134"/>
      </rPr>
      <t>60</t>
    </r>
    <r>
      <rPr>
        <sz val="12"/>
        <rFont val="宋体"/>
        <charset val="134"/>
      </rPr>
      <t>分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学术活动</t>
    </r>
  </si>
  <si>
    <t>党支委50分</t>
  </si>
  <si>
    <t>2/10</t>
  </si>
  <si>
    <t>王娜</t>
  </si>
  <si>
    <r>
      <rPr>
        <sz val="12"/>
        <rFont val="宋体"/>
        <charset val="134"/>
      </rPr>
      <t>基础分</t>
    </r>
    <r>
      <rPr>
        <sz val="12"/>
        <rFont val="Times New Roman"/>
        <charset val="134"/>
      </rPr>
      <t>60</t>
    </r>
    <r>
      <rPr>
        <sz val="12"/>
        <rFont val="宋体"/>
        <charset val="134"/>
      </rPr>
      <t>分；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学术活动</t>
    </r>
    <r>
      <rPr>
        <sz val="12"/>
        <rFont val="Times New Roman"/>
        <charset val="134"/>
      </rPr>
      <t>4</t>
    </r>
    <r>
      <rPr>
        <sz val="12"/>
        <rFont val="宋体"/>
        <charset val="134"/>
      </rPr>
      <t>分；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志愿者</t>
    </r>
    <r>
      <rPr>
        <sz val="12"/>
        <rFont val="Times New Roman"/>
        <charset val="134"/>
      </rPr>
      <t>15</t>
    </r>
    <r>
      <rPr>
        <sz val="12"/>
        <rFont val="宋体"/>
        <charset val="134"/>
      </rPr>
      <t>分；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院级实验室安全科研知识竞赛三等奖</t>
    </r>
    <r>
      <rPr>
        <sz val="12"/>
        <rFont val="Times New Roman"/>
        <charset val="134"/>
      </rPr>
      <t>6</t>
    </r>
    <r>
      <rPr>
        <sz val="12"/>
        <rFont val="宋体"/>
        <charset val="134"/>
      </rPr>
      <t>分；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反诈先进个人</t>
    </r>
    <r>
      <rPr>
        <sz val="12"/>
        <rFont val="Times New Roman"/>
        <charset val="134"/>
      </rPr>
      <t>5</t>
    </r>
    <r>
      <rPr>
        <sz val="12"/>
        <rFont val="宋体"/>
        <charset val="134"/>
      </rPr>
      <t>分</t>
    </r>
  </si>
  <si>
    <t>3/10</t>
  </si>
  <si>
    <t>程青</t>
  </si>
  <si>
    <r>
      <rPr>
        <sz val="12"/>
        <rFont val="宋体"/>
        <charset val="134"/>
      </rPr>
      <t>基础分</t>
    </r>
    <r>
      <rPr>
        <sz val="12"/>
        <rFont val="Times New Roman"/>
        <charset val="134"/>
      </rPr>
      <t>60</t>
    </r>
    <r>
      <rPr>
        <sz val="12"/>
        <rFont val="宋体"/>
        <charset val="134"/>
      </rPr>
      <t>分；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学术活动</t>
    </r>
    <r>
      <rPr>
        <sz val="12"/>
        <rFont val="Times New Roman"/>
        <charset val="134"/>
      </rPr>
      <t>4</t>
    </r>
    <r>
      <rPr>
        <sz val="12"/>
        <rFont val="宋体"/>
        <charset val="134"/>
      </rPr>
      <t>分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志愿者</t>
    </r>
    <r>
      <rPr>
        <sz val="12"/>
        <rFont val="Times New Roman"/>
        <charset val="134"/>
      </rPr>
      <t>15</t>
    </r>
    <r>
      <rPr>
        <sz val="12"/>
        <rFont val="宋体"/>
        <charset val="134"/>
      </rPr>
      <t>分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院级五子棋象棋竞赛参与奖</t>
    </r>
    <r>
      <rPr>
        <sz val="12"/>
        <rFont val="Times New Roman"/>
        <charset val="134"/>
      </rPr>
      <t>2</t>
    </r>
    <r>
      <rPr>
        <sz val="12"/>
        <rFont val="宋体"/>
        <charset val="134"/>
      </rPr>
      <t>分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院级实验室安全科研知识竞赛参与奖</t>
    </r>
    <r>
      <rPr>
        <sz val="12"/>
        <rFont val="Times New Roman"/>
        <charset val="134"/>
      </rPr>
      <t>2</t>
    </r>
    <r>
      <rPr>
        <sz val="12"/>
        <rFont val="宋体"/>
        <charset val="134"/>
      </rPr>
      <t>分</t>
    </r>
  </si>
  <si>
    <t>4/10</t>
  </si>
  <si>
    <t>刘欣</t>
  </si>
  <si>
    <r>
      <rPr>
        <sz val="12"/>
        <rFont val="宋体"/>
        <charset val="134"/>
      </rPr>
      <t>基础分</t>
    </r>
    <r>
      <rPr>
        <sz val="12"/>
        <rFont val="Times New Roman"/>
        <charset val="134"/>
      </rPr>
      <t>60</t>
    </r>
    <r>
      <rPr>
        <sz val="12"/>
        <rFont val="宋体"/>
        <charset val="134"/>
      </rPr>
      <t>分；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学术活动</t>
    </r>
    <r>
      <rPr>
        <sz val="12"/>
        <rFont val="Times New Roman"/>
        <charset val="134"/>
      </rPr>
      <t>0.5</t>
    </r>
    <r>
      <rPr>
        <sz val="12"/>
        <rFont val="宋体"/>
        <charset val="134"/>
      </rPr>
      <t>分</t>
    </r>
  </si>
  <si>
    <t>5/10</t>
  </si>
  <si>
    <t>夏青云</t>
  </si>
  <si>
    <r>
      <rPr>
        <sz val="12"/>
        <rFont val="宋体"/>
        <charset val="134"/>
      </rPr>
      <t>基础分</t>
    </r>
    <r>
      <rPr>
        <sz val="12"/>
        <rFont val="Times New Roman"/>
        <charset val="134"/>
      </rPr>
      <t>60</t>
    </r>
    <r>
      <rPr>
        <sz val="12"/>
        <rFont val="宋体"/>
        <charset val="134"/>
      </rPr>
      <t>分；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学术活动1</t>
    </r>
    <r>
      <rPr>
        <sz val="12"/>
        <rFont val="Times New Roman"/>
        <charset val="134"/>
      </rPr>
      <t>.5</t>
    </r>
    <r>
      <rPr>
        <sz val="12"/>
        <rFont val="宋体"/>
        <charset val="134"/>
      </rPr>
      <t>分；
院级实验室安全科研知识竞赛</t>
    </r>
    <r>
      <rPr>
        <sz val="12"/>
        <rFont val="Times New Roman"/>
        <charset val="134"/>
      </rPr>
      <t>2</t>
    </r>
    <r>
      <rPr>
        <sz val="12"/>
        <rFont val="宋体"/>
        <charset val="134"/>
      </rPr>
      <t>分</t>
    </r>
  </si>
  <si>
    <t>6/10</t>
  </si>
  <si>
    <t>闵鑫</t>
  </si>
  <si>
    <r>
      <rPr>
        <sz val="12"/>
        <rFont val="宋体"/>
        <charset val="134"/>
      </rPr>
      <t>基础分60分；
学术活动</t>
    </r>
    <r>
      <rPr>
        <sz val="12"/>
        <rFont val="Times New Roman"/>
        <charset val="134"/>
      </rPr>
      <t>4</t>
    </r>
    <r>
      <rPr>
        <sz val="12"/>
        <rFont val="宋体"/>
        <charset val="134"/>
      </rPr>
      <t>分</t>
    </r>
  </si>
  <si>
    <t>7/10</t>
  </si>
  <si>
    <t>周静雯</t>
  </si>
  <si>
    <r>
      <rPr>
        <sz val="12"/>
        <rFont val="宋体"/>
        <charset val="134"/>
      </rPr>
      <t>华东理工大学学报（</t>
    </r>
    <r>
      <rPr>
        <sz val="12"/>
        <rFont val="Times New Roman"/>
        <charset val="134"/>
      </rPr>
      <t>CSSCI</t>
    </r>
    <r>
      <rPr>
        <sz val="12"/>
        <rFont val="宋体"/>
        <charset val="134"/>
      </rPr>
      <t>南大期刊（含扩展版）</t>
    </r>
    <r>
      <rPr>
        <sz val="12"/>
        <rFont val="Times New Roman"/>
        <charset val="134"/>
      </rPr>
      <t>/</t>
    </r>
    <r>
      <rPr>
        <sz val="12"/>
        <rFont val="宋体"/>
        <charset val="134"/>
      </rPr>
      <t>一作</t>
    </r>
    <r>
      <rPr>
        <sz val="12"/>
        <rFont val="Times New Roman"/>
        <charset val="134"/>
      </rPr>
      <t>‌</t>
    </r>
    <r>
      <rPr>
        <sz val="12"/>
        <rFont val="宋体"/>
        <charset val="134"/>
      </rPr>
      <t>）</t>
    </r>
    <r>
      <rPr>
        <sz val="12"/>
        <rFont val="Times New Roman"/>
        <charset val="134"/>
      </rPr>
      <t>2</t>
    </r>
    <r>
      <rPr>
        <sz val="12"/>
        <rFont val="宋体"/>
        <charset val="134"/>
      </rPr>
      <t>分</t>
    </r>
    <r>
      <rPr>
        <sz val="12"/>
        <rFont val="Times New Roman"/>
        <charset val="134"/>
      </rPr>
      <t xml:space="preserve"> </t>
    </r>
  </si>
  <si>
    <t>8/10</t>
  </si>
  <si>
    <t>夏舒怡</t>
  </si>
  <si>
    <r>
      <rPr>
        <sz val="12"/>
        <color rgb="FF000000"/>
        <rFont val="宋体"/>
        <charset val="134"/>
      </rPr>
      <t>基础分</t>
    </r>
    <r>
      <rPr>
        <sz val="12"/>
        <color rgb="FF000000"/>
        <rFont val="Times New Roman"/>
        <charset val="134"/>
      </rPr>
      <t>60</t>
    </r>
    <r>
      <rPr>
        <sz val="12"/>
        <color rgb="FF000000"/>
        <rFont val="宋体"/>
        <charset val="134"/>
      </rPr>
      <t>分；</t>
    </r>
    <r>
      <rPr>
        <sz val="12"/>
        <color rgb="FF000000"/>
        <rFont val="Times New Roman"/>
        <charset val="134"/>
      </rPr>
      <t xml:space="preserve">
</t>
    </r>
    <r>
      <rPr>
        <sz val="12"/>
        <color rgb="FF000000"/>
        <rFont val="宋体"/>
        <charset val="134"/>
      </rPr>
      <t>反诈先进个人</t>
    </r>
    <r>
      <rPr>
        <sz val="12"/>
        <color rgb="FF000000"/>
        <rFont val="Times New Roman"/>
        <charset val="134"/>
      </rPr>
      <t>5</t>
    </r>
    <r>
      <rPr>
        <sz val="12"/>
        <color rgb="FF000000"/>
        <rFont val="宋体"/>
        <charset val="134"/>
      </rPr>
      <t>分；</t>
    </r>
    <r>
      <rPr>
        <sz val="12"/>
        <color rgb="FF000000"/>
        <rFont val="Times New Roman"/>
        <charset val="134"/>
      </rPr>
      <t xml:space="preserve">
</t>
    </r>
    <r>
      <rPr>
        <sz val="12"/>
        <color rgb="FF000000"/>
        <rFont val="宋体"/>
        <charset val="134"/>
      </rPr>
      <t>生态文化节开幕式志愿者</t>
    </r>
    <r>
      <rPr>
        <sz val="12"/>
        <color rgb="FF000000"/>
        <rFont val="Times New Roman"/>
        <charset val="134"/>
      </rPr>
      <t>5</t>
    </r>
    <r>
      <rPr>
        <sz val="12"/>
        <color rgb="FF000000"/>
        <rFont val="宋体"/>
        <charset val="134"/>
      </rPr>
      <t>分；</t>
    </r>
    <r>
      <rPr>
        <sz val="12"/>
        <color rgb="FF000000"/>
        <rFont val="Times New Roman"/>
        <charset val="134"/>
      </rPr>
      <t xml:space="preserve">
</t>
    </r>
    <r>
      <rPr>
        <sz val="12"/>
        <color rgb="FF000000"/>
        <rFont val="宋体"/>
        <charset val="134"/>
      </rPr>
      <t>学术活动</t>
    </r>
    <r>
      <rPr>
        <sz val="12"/>
        <color rgb="FF000000"/>
        <rFont val="Times New Roman"/>
        <charset val="134"/>
      </rPr>
      <t>1</t>
    </r>
    <r>
      <rPr>
        <sz val="12"/>
        <color rgb="FF000000"/>
        <rFont val="宋体"/>
        <charset val="134"/>
      </rPr>
      <t>分</t>
    </r>
  </si>
  <si>
    <t>9/10</t>
  </si>
  <si>
    <t>薛鹏</t>
  </si>
  <si>
    <r>
      <rPr>
        <sz val="12"/>
        <rFont val="宋体"/>
        <charset val="134"/>
      </rPr>
      <t>基础分</t>
    </r>
    <r>
      <rPr>
        <sz val="12"/>
        <rFont val="Times New Roman"/>
        <charset val="134"/>
      </rPr>
      <t>60</t>
    </r>
    <r>
      <rPr>
        <sz val="12"/>
        <rFont val="宋体"/>
        <charset val="134"/>
      </rPr>
      <t>分；
学术活动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>分</t>
    </r>
  </si>
  <si>
    <t>10/10</t>
  </si>
  <si>
    <t>李群</t>
  </si>
  <si>
    <t>化学</t>
  </si>
  <si>
    <r>
      <rPr>
        <sz val="12"/>
        <rFont val="宋体"/>
        <charset val="134"/>
      </rPr>
      <t>基础分</t>
    </r>
    <r>
      <rPr>
        <sz val="12"/>
        <rFont val="Times New Roman"/>
        <charset val="134"/>
      </rPr>
      <t>60</t>
    </r>
    <r>
      <rPr>
        <sz val="12"/>
        <rFont val="宋体"/>
        <charset val="134"/>
      </rPr>
      <t>分；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学术活动</t>
    </r>
    <r>
      <rPr>
        <sz val="12"/>
        <rFont val="Times New Roman"/>
        <charset val="134"/>
      </rPr>
      <t>1.5</t>
    </r>
    <r>
      <rPr>
        <sz val="12"/>
        <rFont val="宋体"/>
        <charset val="134"/>
      </rPr>
      <t>分</t>
    </r>
  </si>
  <si>
    <t>Green Chemistry(SCI/一区/导师一作/9.2) 30分</t>
  </si>
  <si>
    <r>
      <rPr>
        <sz val="12"/>
        <rFont val="宋体"/>
        <charset val="134"/>
      </rPr>
      <t>美丽中国行社会实践</t>
    </r>
    <r>
      <rPr>
        <sz val="12"/>
        <rFont val="Times New Roman"/>
        <charset val="134"/>
      </rPr>
      <t>4</t>
    </r>
    <r>
      <rPr>
        <sz val="12"/>
        <rFont val="宋体"/>
        <charset val="134"/>
      </rPr>
      <t>分</t>
    </r>
  </si>
  <si>
    <t>1/19</t>
  </si>
  <si>
    <t>杨迎春</t>
  </si>
  <si>
    <t>基础分60分；
学术活动4分；
志愿者30分；
院级实验室安全科研知识竞赛2分</t>
  </si>
  <si>
    <t xml:space="preserve">
</t>
  </si>
  <si>
    <t>团支书69分</t>
  </si>
  <si>
    <t>2/19</t>
  </si>
  <si>
    <t>欧阳小雨</t>
  </si>
  <si>
    <r>
      <rPr>
        <sz val="12"/>
        <rFont val="宋体"/>
        <charset val="134"/>
      </rPr>
      <t>基础分</t>
    </r>
    <r>
      <rPr>
        <sz val="12"/>
        <rFont val="Times New Roman"/>
        <charset val="134"/>
      </rPr>
      <t>60</t>
    </r>
    <r>
      <rPr>
        <sz val="12"/>
        <rFont val="宋体"/>
        <charset val="134"/>
      </rPr>
      <t>分；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知识竞赛一等奖</t>
    </r>
    <r>
      <rPr>
        <sz val="12"/>
        <rFont val="Times New Roman"/>
        <charset val="134"/>
      </rPr>
      <t>10</t>
    </r>
    <r>
      <rPr>
        <sz val="12"/>
        <rFont val="宋体"/>
        <charset val="134"/>
      </rPr>
      <t>分；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反诈先进个人</t>
    </r>
    <r>
      <rPr>
        <sz val="12"/>
        <rFont val="Times New Roman"/>
        <charset val="134"/>
      </rPr>
      <t>5</t>
    </r>
    <r>
      <rPr>
        <sz val="12"/>
        <rFont val="宋体"/>
        <charset val="134"/>
      </rPr>
      <t>分；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五子棋参与奖</t>
    </r>
    <r>
      <rPr>
        <sz val="12"/>
        <rFont val="Times New Roman"/>
        <charset val="134"/>
      </rPr>
      <t>2</t>
    </r>
    <r>
      <rPr>
        <sz val="12"/>
        <rFont val="宋体"/>
        <charset val="134"/>
      </rPr>
      <t>分；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学术活动</t>
    </r>
    <r>
      <rPr>
        <sz val="12"/>
        <rFont val="Times New Roman"/>
        <charset val="134"/>
      </rPr>
      <t>4</t>
    </r>
    <r>
      <rPr>
        <sz val="12"/>
        <rFont val="宋体"/>
        <charset val="134"/>
      </rPr>
      <t>分</t>
    </r>
  </si>
  <si>
    <r>
      <rPr>
        <sz val="12"/>
        <rFont val="宋体"/>
        <charset val="134"/>
      </rPr>
      <t>党支委</t>
    </r>
    <r>
      <rPr>
        <sz val="12"/>
        <rFont val="Times New Roman"/>
        <charset val="134"/>
      </rPr>
      <t>50</t>
    </r>
    <r>
      <rPr>
        <sz val="12"/>
        <rFont val="宋体"/>
        <charset val="134"/>
      </rPr>
      <t>分</t>
    </r>
  </si>
  <si>
    <t>3/19</t>
  </si>
  <si>
    <t>许海燕</t>
  </si>
  <si>
    <t xml:space="preserve">基础分60分；
学术活动2.5分；
院级羽毛球大赛三等奖6分；
志愿者5分
</t>
  </si>
  <si>
    <t>4/19</t>
  </si>
  <si>
    <t>邓志峰</t>
  </si>
  <si>
    <r>
      <rPr>
        <sz val="12"/>
        <rFont val="宋体"/>
        <charset val="134"/>
      </rPr>
      <t>基础分</t>
    </r>
    <r>
      <rPr>
        <sz val="12"/>
        <rFont val="Times New Roman"/>
        <charset val="134"/>
      </rPr>
      <t>60</t>
    </r>
    <r>
      <rPr>
        <sz val="12"/>
        <rFont val="宋体"/>
        <charset val="134"/>
      </rPr>
      <t>分；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院级实验室安全科研知识竞赛二等奖</t>
    </r>
    <r>
      <rPr>
        <sz val="12"/>
        <rFont val="Times New Roman"/>
        <charset val="134"/>
      </rPr>
      <t>8</t>
    </r>
    <r>
      <rPr>
        <sz val="12"/>
        <rFont val="宋体"/>
        <charset val="134"/>
      </rPr>
      <t>分；</t>
    </r>
    <r>
      <rPr>
        <sz val="12"/>
        <rFont val="Times New Roman"/>
        <charset val="134"/>
      </rPr>
      <t xml:space="preserve"> 
</t>
    </r>
    <r>
      <rPr>
        <sz val="12"/>
        <rFont val="宋体"/>
        <charset val="134"/>
      </rPr>
      <t>反诈先进个人</t>
    </r>
    <r>
      <rPr>
        <sz val="12"/>
        <rFont val="Times New Roman"/>
        <charset val="134"/>
      </rPr>
      <t>5</t>
    </r>
    <r>
      <rPr>
        <sz val="12"/>
        <rFont val="宋体"/>
        <charset val="134"/>
      </rPr>
      <t>分；
学术活动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>分；
志愿者15分</t>
    </r>
  </si>
  <si>
    <t>5/19</t>
  </si>
  <si>
    <t>金豹</t>
  </si>
  <si>
    <r>
      <rPr>
        <sz val="12"/>
        <rFont val="宋体"/>
        <charset val="134"/>
      </rPr>
      <t>基础分</t>
    </r>
    <r>
      <rPr>
        <sz val="12"/>
        <rFont val="Times New Roman"/>
        <charset val="134"/>
      </rPr>
      <t>60</t>
    </r>
    <r>
      <rPr>
        <sz val="12"/>
        <rFont val="宋体"/>
        <charset val="134"/>
      </rPr>
      <t>分；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学术活动</t>
    </r>
    <r>
      <rPr>
        <sz val="12"/>
        <rFont val="Times New Roman"/>
        <charset val="134"/>
      </rPr>
      <t>0.5</t>
    </r>
    <r>
      <rPr>
        <sz val="12"/>
        <rFont val="宋体"/>
        <charset val="134"/>
      </rPr>
      <t>分；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反诈先进个人</t>
    </r>
    <r>
      <rPr>
        <sz val="12"/>
        <rFont val="Times New Roman"/>
        <charset val="134"/>
      </rPr>
      <t>5</t>
    </r>
    <r>
      <rPr>
        <sz val="12"/>
        <rFont val="宋体"/>
        <charset val="134"/>
      </rPr>
      <t>分；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志愿者</t>
    </r>
    <r>
      <rPr>
        <sz val="12"/>
        <rFont val="Times New Roman"/>
        <charset val="134"/>
      </rPr>
      <t>25</t>
    </r>
    <r>
      <rPr>
        <sz val="12"/>
        <rFont val="宋体"/>
        <charset val="134"/>
      </rPr>
      <t>分；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理院之星</t>
    </r>
    <r>
      <rPr>
        <sz val="12"/>
        <rFont val="Times New Roman"/>
        <charset val="134"/>
      </rPr>
      <t>5</t>
    </r>
    <r>
      <rPr>
        <sz val="12"/>
        <rFont val="宋体"/>
        <charset val="134"/>
      </rPr>
      <t>分；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安全竞赛</t>
    </r>
    <r>
      <rPr>
        <sz val="12"/>
        <rFont val="Times New Roman"/>
        <charset val="134"/>
      </rPr>
      <t>2</t>
    </r>
    <r>
      <rPr>
        <sz val="12"/>
        <rFont val="宋体"/>
        <charset val="134"/>
      </rPr>
      <t>分</t>
    </r>
  </si>
  <si>
    <t>6/19</t>
  </si>
  <si>
    <t>刘淑贤</t>
  </si>
  <si>
    <r>
      <rPr>
        <sz val="12"/>
        <rFont val="宋体"/>
        <charset val="134"/>
      </rPr>
      <t>基础分</t>
    </r>
    <r>
      <rPr>
        <sz val="12"/>
        <rFont val="Times New Roman"/>
        <charset val="134"/>
      </rPr>
      <t>60</t>
    </r>
    <r>
      <rPr>
        <sz val="12"/>
        <rFont val="宋体"/>
        <charset val="134"/>
      </rPr>
      <t>分；
学术活动</t>
    </r>
    <r>
      <rPr>
        <sz val="12"/>
        <rFont val="Times New Roman"/>
        <charset val="134"/>
      </rPr>
      <t>2</t>
    </r>
    <r>
      <rPr>
        <sz val="12"/>
        <rFont val="宋体"/>
        <charset val="134"/>
      </rPr>
      <t>分</t>
    </r>
    <r>
      <rPr>
        <sz val="12"/>
        <rFont val="Times New Roman"/>
        <charset val="134"/>
      </rPr>
      <t xml:space="preserve"> </t>
    </r>
  </si>
  <si>
    <t>7/19</t>
  </si>
  <si>
    <t>陈功</t>
  </si>
  <si>
    <r>
      <rPr>
        <sz val="12"/>
        <rFont val="宋体"/>
        <charset val="134"/>
      </rPr>
      <t>基础分</t>
    </r>
    <r>
      <rPr>
        <sz val="12"/>
        <rFont val="Times New Roman"/>
        <charset val="134"/>
      </rPr>
      <t>60</t>
    </r>
    <r>
      <rPr>
        <sz val="12"/>
        <rFont val="宋体"/>
        <charset val="134"/>
      </rPr>
      <t>分；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学术活动</t>
    </r>
    <r>
      <rPr>
        <sz val="12"/>
        <rFont val="Times New Roman"/>
        <charset val="134"/>
      </rPr>
      <t>4</t>
    </r>
    <r>
      <rPr>
        <sz val="12"/>
        <rFont val="宋体"/>
        <charset val="134"/>
      </rPr>
      <t>分；
志愿者</t>
    </r>
    <r>
      <rPr>
        <sz val="12"/>
        <rFont val="Times New Roman"/>
        <charset val="134"/>
      </rPr>
      <t>10</t>
    </r>
    <r>
      <rPr>
        <sz val="12"/>
        <rFont val="宋体"/>
        <charset val="134"/>
      </rPr>
      <t>分；
学术沙龙优秀评审</t>
    </r>
    <r>
      <rPr>
        <sz val="12"/>
        <rFont val="Times New Roman"/>
        <charset val="134"/>
      </rPr>
      <t>10</t>
    </r>
    <r>
      <rPr>
        <sz val="12"/>
        <rFont val="宋体"/>
        <charset val="134"/>
      </rPr>
      <t>分</t>
    </r>
  </si>
  <si>
    <t>8/19</t>
  </si>
  <si>
    <t>史晓丽</t>
  </si>
  <si>
    <t xml:space="preserve">基础分60分；
学术活动4分；
反诈先进个人5分
</t>
  </si>
  <si>
    <t>9/19</t>
  </si>
  <si>
    <t>刘文乐</t>
  </si>
  <si>
    <r>
      <rPr>
        <sz val="12"/>
        <rFont val="宋体"/>
        <charset val="134"/>
      </rPr>
      <t>基础分</t>
    </r>
    <r>
      <rPr>
        <sz val="12"/>
        <rFont val="Times New Roman"/>
        <charset val="134"/>
      </rPr>
      <t>60</t>
    </r>
    <r>
      <rPr>
        <sz val="12"/>
        <rFont val="宋体"/>
        <charset val="134"/>
      </rPr>
      <t>分；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学术活动</t>
    </r>
    <r>
      <rPr>
        <sz val="12"/>
        <rFont val="Times New Roman"/>
        <charset val="134"/>
      </rPr>
      <t>4</t>
    </r>
    <r>
      <rPr>
        <sz val="12"/>
        <rFont val="宋体"/>
        <charset val="134"/>
      </rPr>
      <t>分；
五子棋参与奖</t>
    </r>
    <r>
      <rPr>
        <sz val="12"/>
        <rFont val="Times New Roman"/>
        <charset val="134"/>
      </rPr>
      <t>2</t>
    </r>
    <r>
      <rPr>
        <sz val="12"/>
        <rFont val="宋体"/>
        <charset val="134"/>
      </rPr>
      <t>分</t>
    </r>
  </si>
  <si>
    <t>10/19</t>
  </si>
  <si>
    <t>陈语爽</t>
  </si>
  <si>
    <r>
      <rPr>
        <sz val="12"/>
        <rFont val="宋体"/>
        <charset val="134"/>
      </rPr>
      <t>基础分</t>
    </r>
    <r>
      <rPr>
        <sz val="12"/>
        <rFont val="Times New Roman"/>
        <charset val="134"/>
      </rPr>
      <t>60</t>
    </r>
    <r>
      <rPr>
        <sz val="12"/>
        <rFont val="宋体"/>
        <charset val="134"/>
      </rPr>
      <t>分；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学术活动</t>
    </r>
    <r>
      <rPr>
        <sz val="12"/>
        <rFont val="Times New Roman"/>
        <charset val="134"/>
      </rPr>
      <t>2</t>
    </r>
    <r>
      <rPr>
        <sz val="12"/>
        <rFont val="宋体"/>
        <charset val="134"/>
      </rPr>
      <t>分</t>
    </r>
  </si>
  <si>
    <t>11/19</t>
  </si>
  <si>
    <t>周江</t>
  </si>
  <si>
    <t>基础分60分；
学术活动2分；
五子棋活动三等奖6分</t>
  </si>
  <si>
    <t>12/19</t>
  </si>
  <si>
    <t>张俊</t>
  </si>
  <si>
    <t>基础分60分；
学术活动4分；
志愿服务15分；
院级实验室安全科研知识竞赛三等奖6分；
五子棋，象棋活动参与奖4分</t>
  </si>
  <si>
    <t>13/19</t>
  </si>
  <si>
    <t>齐敏</t>
  </si>
  <si>
    <t>基础分60分；
学术活动4分</t>
  </si>
  <si>
    <t>14/19</t>
  </si>
  <si>
    <t>梁毅钊</t>
  </si>
  <si>
    <r>
      <rPr>
        <sz val="12"/>
        <rFont val="宋体"/>
        <charset val="134"/>
      </rPr>
      <t>基础分</t>
    </r>
    <r>
      <rPr>
        <sz val="12"/>
        <rFont val="Times New Roman"/>
        <charset val="134"/>
      </rPr>
      <t>60</t>
    </r>
    <r>
      <rPr>
        <sz val="12"/>
        <rFont val="宋体"/>
        <charset val="134"/>
      </rPr>
      <t>分；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学术活动</t>
    </r>
    <r>
      <rPr>
        <sz val="12"/>
        <rFont val="Times New Roman"/>
        <charset val="134"/>
      </rPr>
      <t>2</t>
    </r>
    <r>
      <rPr>
        <sz val="12"/>
        <rFont val="宋体"/>
        <charset val="134"/>
      </rPr>
      <t>分；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五子棋参与奖</t>
    </r>
    <r>
      <rPr>
        <sz val="12"/>
        <rFont val="Times New Roman"/>
        <charset val="134"/>
      </rPr>
      <t>2</t>
    </r>
    <r>
      <rPr>
        <sz val="12"/>
        <rFont val="宋体"/>
        <charset val="134"/>
      </rPr>
      <t>分；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象棋三等奖</t>
    </r>
    <r>
      <rPr>
        <sz val="12"/>
        <rFont val="Times New Roman"/>
        <charset val="134"/>
      </rPr>
      <t>6</t>
    </r>
    <r>
      <rPr>
        <sz val="12"/>
        <rFont val="宋体"/>
        <charset val="134"/>
      </rPr>
      <t>分；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篮球赛参与奖</t>
    </r>
    <r>
      <rPr>
        <sz val="12"/>
        <rFont val="Times New Roman"/>
        <charset val="134"/>
      </rPr>
      <t>2</t>
    </r>
    <r>
      <rPr>
        <sz val="12"/>
        <rFont val="宋体"/>
        <charset val="134"/>
      </rPr>
      <t>分；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通报</t>
    </r>
    <r>
      <rPr>
        <sz val="12"/>
        <rFont val="Times New Roman"/>
        <charset val="134"/>
      </rPr>
      <t>-30</t>
    </r>
    <r>
      <rPr>
        <sz val="12"/>
        <rFont val="宋体"/>
        <charset val="134"/>
      </rPr>
      <t>分</t>
    </r>
  </si>
  <si>
    <t>15/19</t>
  </si>
  <si>
    <t>忽晶晶</t>
  </si>
  <si>
    <r>
      <rPr>
        <sz val="12"/>
        <rFont val="宋体"/>
        <charset val="134"/>
      </rPr>
      <t>基础分</t>
    </r>
    <r>
      <rPr>
        <sz val="12"/>
        <rFont val="Times New Roman"/>
        <charset val="134"/>
      </rPr>
      <t>60</t>
    </r>
    <r>
      <rPr>
        <sz val="12"/>
        <rFont val="宋体"/>
        <charset val="134"/>
      </rPr>
      <t>分；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五子棋参与奖</t>
    </r>
    <r>
      <rPr>
        <sz val="12"/>
        <rFont val="Times New Roman"/>
        <charset val="134"/>
      </rPr>
      <t>2</t>
    </r>
    <r>
      <rPr>
        <sz val="12"/>
        <rFont val="宋体"/>
        <charset val="134"/>
      </rPr>
      <t>分；
学术活动</t>
    </r>
    <r>
      <rPr>
        <sz val="12"/>
        <rFont val="Times New Roman"/>
        <charset val="134"/>
      </rPr>
      <t>3</t>
    </r>
    <r>
      <rPr>
        <sz val="12"/>
        <rFont val="宋体"/>
        <charset val="134"/>
      </rPr>
      <t>分</t>
    </r>
    <r>
      <rPr>
        <sz val="12"/>
        <rFont val="Times New Roman"/>
        <charset val="134"/>
      </rPr>
      <t xml:space="preserve">          </t>
    </r>
  </si>
  <si>
    <t>16/19</t>
  </si>
  <si>
    <t>龙彦霖</t>
  </si>
  <si>
    <r>
      <rPr>
        <sz val="12"/>
        <rFont val="宋体"/>
        <charset val="134"/>
      </rPr>
      <t>基础分60分；
基础分</t>
    </r>
    <r>
      <rPr>
        <sz val="12"/>
        <rFont val="Times New Roman"/>
        <charset val="134"/>
      </rPr>
      <t>60</t>
    </r>
    <r>
      <rPr>
        <sz val="12"/>
        <rFont val="宋体"/>
        <charset val="134"/>
      </rPr>
      <t>分；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学术活动</t>
    </r>
    <r>
      <rPr>
        <sz val="12"/>
        <rFont val="Times New Roman"/>
        <charset val="134"/>
      </rPr>
      <t>1.5</t>
    </r>
    <r>
      <rPr>
        <sz val="12"/>
        <rFont val="宋体"/>
        <charset val="134"/>
      </rPr>
      <t>分</t>
    </r>
  </si>
  <si>
    <t>17/19</t>
  </si>
  <si>
    <t>应允义</t>
  </si>
  <si>
    <t>基础分60分；
学术会议2分</t>
  </si>
  <si>
    <r>
      <rPr>
        <sz val="12"/>
        <rFont val="Times New Roman"/>
        <charset val="134"/>
      </rPr>
      <t>美丽中国行社会实践</t>
    </r>
    <r>
      <rPr>
        <sz val="12"/>
        <rFont val="Times New Roman"/>
        <charset val="134"/>
      </rPr>
      <t>4</t>
    </r>
    <r>
      <rPr>
        <sz val="12"/>
        <rFont val="宋体"/>
        <charset val="134"/>
      </rPr>
      <t>分</t>
    </r>
  </si>
  <si>
    <t>18/19</t>
  </si>
  <si>
    <t>金其东</t>
  </si>
  <si>
    <r>
      <rPr>
        <sz val="12"/>
        <rFont val="宋体"/>
        <charset val="134"/>
      </rPr>
      <t>基础分</t>
    </r>
    <r>
      <rPr>
        <sz val="12"/>
        <rFont val="Times New Roman"/>
        <charset val="134"/>
      </rPr>
      <t>60</t>
    </r>
    <r>
      <rPr>
        <sz val="12"/>
        <rFont val="宋体"/>
        <charset val="134"/>
      </rPr>
      <t>分；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象棋参与奖</t>
    </r>
    <r>
      <rPr>
        <sz val="12"/>
        <rFont val="Times New Roman"/>
        <charset val="134"/>
      </rPr>
      <t>2</t>
    </r>
    <r>
      <rPr>
        <sz val="12"/>
        <rFont val="宋体"/>
        <charset val="134"/>
      </rPr>
      <t>分；
学术活动</t>
    </r>
    <r>
      <rPr>
        <sz val="12"/>
        <rFont val="Times New Roman"/>
        <charset val="134"/>
      </rPr>
      <t>2</t>
    </r>
    <r>
      <rPr>
        <sz val="12"/>
        <rFont val="宋体"/>
        <charset val="134"/>
      </rPr>
      <t>分</t>
    </r>
  </si>
  <si>
    <t>19/19</t>
  </si>
  <si>
    <t>张泽宇</t>
  </si>
  <si>
    <t>应用统计</t>
  </si>
  <si>
    <r>
      <rPr>
        <sz val="12"/>
        <rFont val="宋体"/>
        <charset val="134"/>
      </rPr>
      <t>基础分</t>
    </r>
    <r>
      <rPr>
        <sz val="11"/>
        <color rgb="FF000000"/>
        <rFont val="Times New Roman"/>
        <charset val="0"/>
      </rPr>
      <t>60</t>
    </r>
    <r>
      <rPr>
        <sz val="11"/>
        <color rgb="FF000000"/>
        <rFont val="宋体"/>
        <charset val="0"/>
      </rPr>
      <t>分；</t>
    </r>
    <r>
      <rPr>
        <sz val="11"/>
        <color rgb="FF000000"/>
        <rFont val="Times New Roman"/>
        <charset val="0"/>
      </rPr>
      <t xml:space="preserve">
2025</t>
    </r>
    <r>
      <rPr>
        <sz val="11"/>
        <color rgb="FF000000"/>
        <rFont val="宋体"/>
        <charset val="0"/>
      </rPr>
      <t>年</t>
    </r>
    <r>
      <rPr>
        <sz val="11"/>
        <color rgb="FF000000"/>
        <rFont val="Times New Roman"/>
        <charset val="0"/>
      </rPr>
      <t>5</t>
    </r>
    <r>
      <rPr>
        <sz val="11"/>
        <color rgb="FF000000"/>
        <rFont val="宋体"/>
        <charset val="0"/>
      </rPr>
      <t>月，理学院篮球赛参与奖</t>
    </r>
    <r>
      <rPr>
        <sz val="11"/>
        <color rgb="FF000000"/>
        <rFont val="Times New Roman"/>
        <charset val="0"/>
      </rPr>
      <t>2</t>
    </r>
    <r>
      <rPr>
        <sz val="11"/>
        <color rgb="FF000000"/>
        <rFont val="宋体"/>
        <charset val="0"/>
      </rPr>
      <t xml:space="preserve">分；
</t>
    </r>
    <r>
      <rPr>
        <sz val="11"/>
        <color rgb="FF000000"/>
        <rFont val="Times New Roman"/>
        <charset val="0"/>
      </rPr>
      <t>2025</t>
    </r>
    <r>
      <rPr>
        <sz val="11"/>
        <color rgb="FF000000"/>
        <rFont val="宋体"/>
        <charset val="0"/>
      </rPr>
      <t>年</t>
    </r>
    <r>
      <rPr>
        <sz val="11"/>
        <color rgb="FF000000"/>
        <rFont val="Times New Roman"/>
        <charset val="0"/>
      </rPr>
      <t>6</t>
    </r>
    <r>
      <rPr>
        <sz val="11"/>
        <color rgb="FF000000"/>
        <rFont val="宋体"/>
        <charset val="0"/>
      </rPr>
      <t>月，理学院羽毛球赛三等奖，</t>
    </r>
    <r>
      <rPr>
        <sz val="11"/>
        <color rgb="FF000000"/>
        <rFont val="Times New Roman"/>
        <charset val="0"/>
      </rPr>
      <t>6</t>
    </r>
    <r>
      <rPr>
        <sz val="11"/>
        <color rgb="FF000000"/>
        <rFont val="宋体"/>
        <charset val="0"/>
      </rPr>
      <t>分；
学术报告1分；</t>
    </r>
  </si>
  <si>
    <r>
      <rPr>
        <sz val="12"/>
        <rFont val="Times New Roman"/>
        <charset val="134"/>
      </rPr>
      <t xml:space="preserve"> Mathematics and Computers in Simulation</t>
    </r>
    <r>
      <rPr>
        <sz val="10"/>
        <color rgb="FF000000"/>
        <rFont val="宋体"/>
        <charset val="134"/>
      </rPr>
      <t>（</t>
    </r>
    <r>
      <rPr>
        <sz val="10"/>
        <color rgb="FF000000"/>
        <rFont val="Times New Roman"/>
        <charset val="134"/>
      </rPr>
      <t>SCI/</t>
    </r>
    <r>
      <rPr>
        <sz val="10"/>
        <color rgb="FF000000"/>
        <rFont val="宋体"/>
        <charset val="134"/>
      </rPr>
      <t>二区</t>
    </r>
    <r>
      <rPr>
        <sz val="10"/>
        <color rgb="FF000000"/>
        <rFont val="Times New Roman"/>
        <charset val="134"/>
      </rPr>
      <t>/</t>
    </r>
    <r>
      <rPr>
        <sz val="10"/>
        <color rgb="FF000000"/>
        <rFont val="宋体"/>
        <charset val="134"/>
      </rPr>
      <t>学生二作导师一作）</t>
    </r>
    <r>
      <rPr>
        <sz val="10"/>
        <color rgb="FF000000"/>
        <rFont val="Times New Roman"/>
        <charset val="134"/>
      </rPr>
      <t>30/2=15</t>
    </r>
    <r>
      <rPr>
        <sz val="10"/>
        <color rgb="FF000000"/>
        <rFont val="宋体"/>
        <charset val="134"/>
      </rPr>
      <t>分；</t>
    </r>
    <r>
      <rPr>
        <sz val="10"/>
        <color rgb="FF000000"/>
        <rFont val="Times New Roman"/>
        <charset val="134"/>
      </rPr>
      <t xml:space="preserve">
International Journal of Control</t>
    </r>
    <r>
      <rPr>
        <sz val="10"/>
        <color rgb="FF000000"/>
        <rFont val="宋体"/>
        <charset val="134"/>
      </rPr>
      <t>（</t>
    </r>
    <r>
      <rPr>
        <sz val="10"/>
        <color rgb="FF000000"/>
        <rFont val="Times New Roman"/>
        <charset val="134"/>
      </rPr>
      <t>SCI/</t>
    </r>
    <r>
      <rPr>
        <sz val="10"/>
        <color rgb="FF000000"/>
        <rFont val="宋体"/>
        <charset val="134"/>
      </rPr>
      <t>四区</t>
    </r>
    <r>
      <rPr>
        <sz val="10"/>
        <color rgb="FF000000"/>
        <rFont val="Times New Roman"/>
        <charset val="134"/>
      </rPr>
      <t>/</t>
    </r>
    <r>
      <rPr>
        <sz val="10"/>
        <color rgb="FF000000"/>
        <rFont val="宋体"/>
        <charset val="134"/>
      </rPr>
      <t>学生二作导师一作）</t>
    </r>
    <r>
      <rPr>
        <sz val="10"/>
        <color rgb="FF000000"/>
        <rFont val="Times New Roman"/>
        <charset val="134"/>
      </rPr>
      <t>14/2=7</t>
    </r>
    <r>
      <rPr>
        <sz val="10"/>
        <color rgb="FF000000"/>
        <rFont val="宋体"/>
        <charset val="134"/>
      </rPr>
      <t>分</t>
    </r>
  </si>
  <si>
    <r>
      <rPr>
        <sz val="10"/>
        <color rgb="FF000000"/>
        <rFont val="宋体"/>
        <charset val="0"/>
      </rPr>
      <t>理学院院学生会宣传部部长</t>
    </r>
    <r>
      <rPr>
        <sz val="10"/>
        <color rgb="FF000000"/>
        <rFont val="Times New Roman"/>
        <charset val="0"/>
      </rPr>
      <t>69</t>
    </r>
    <r>
      <rPr>
        <sz val="10"/>
        <color rgb="FF000000"/>
        <rFont val="宋体"/>
        <charset val="0"/>
      </rPr>
      <t xml:space="preserve">分；
</t>
    </r>
    <r>
      <rPr>
        <sz val="10"/>
        <color rgb="FF000000"/>
        <rFont val="Times New Roman"/>
        <charset val="0"/>
      </rPr>
      <t>25</t>
    </r>
    <r>
      <rPr>
        <sz val="10"/>
        <color rgb="FF000000"/>
        <rFont val="宋体"/>
        <charset val="0"/>
      </rPr>
      <t>年暑期数学建模集训</t>
    </r>
    <r>
      <rPr>
        <sz val="10"/>
        <color rgb="FF000000"/>
        <rFont val="Times New Roman"/>
        <charset val="0"/>
      </rPr>
      <t>10</t>
    </r>
    <r>
      <rPr>
        <sz val="10"/>
        <color rgb="FF000000"/>
        <rFont val="宋体"/>
        <charset val="0"/>
      </rPr>
      <t>分</t>
    </r>
  </si>
  <si>
    <t>刘钦宇</t>
  </si>
  <si>
    <r>
      <rPr>
        <sz val="12"/>
        <rFont val="宋体"/>
        <charset val="134"/>
      </rPr>
      <t>基础分</t>
    </r>
    <r>
      <rPr>
        <sz val="11"/>
        <rFont val="Times New Roman"/>
        <charset val="0"/>
      </rPr>
      <t>60</t>
    </r>
    <r>
      <rPr>
        <sz val="11"/>
        <rFont val="宋体"/>
        <charset val="0"/>
      </rPr>
      <t>分；</t>
    </r>
    <r>
      <rPr>
        <sz val="11"/>
        <rFont val="Times New Roman"/>
        <charset val="0"/>
      </rPr>
      <t xml:space="preserve">
2025</t>
    </r>
    <r>
      <rPr>
        <sz val="11"/>
        <rFont val="汉仪书宋二KW"/>
        <charset val="0"/>
      </rPr>
      <t>年</t>
    </r>
    <r>
      <rPr>
        <sz val="11"/>
        <rFont val="Times New Roman"/>
        <charset val="0"/>
      </rPr>
      <t>9</t>
    </r>
    <r>
      <rPr>
        <sz val="11"/>
        <rFont val="汉仪书宋二KW"/>
        <charset val="0"/>
      </rPr>
      <t>月，赤水市中考教学质量团队三等奖</t>
    </r>
    <r>
      <rPr>
        <sz val="11"/>
        <rFont val="Times New Roman"/>
        <charset val="0"/>
      </rPr>
      <t>30/4=7.5</t>
    </r>
    <r>
      <rPr>
        <sz val="11"/>
        <rFont val="汉仪书宋二KW"/>
        <charset val="0"/>
      </rPr>
      <t>；</t>
    </r>
    <r>
      <rPr>
        <sz val="11"/>
        <rFont val="Times New Roman"/>
        <charset val="0"/>
      </rPr>
      <t xml:space="preserve">
2024</t>
    </r>
    <r>
      <rPr>
        <sz val="11"/>
        <rFont val="汉仪书宋二KW"/>
        <charset val="0"/>
      </rPr>
      <t>年</t>
    </r>
    <r>
      <rPr>
        <sz val="11"/>
        <rFont val="Times New Roman"/>
        <charset val="0"/>
      </rPr>
      <t>10</t>
    </r>
    <r>
      <rPr>
        <sz val="11"/>
        <rFont val="汉仪书宋二KW"/>
        <charset val="0"/>
      </rPr>
      <t>月，校职业生涯规划大赛优胜奖</t>
    </r>
    <r>
      <rPr>
        <sz val="11"/>
        <rFont val="Times New Roman"/>
        <charset val="0"/>
      </rPr>
      <t>4</t>
    </r>
    <r>
      <rPr>
        <sz val="11"/>
        <rFont val="汉仪书宋二KW"/>
        <charset val="0"/>
      </rPr>
      <t>分；</t>
    </r>
    <r>
      <rPr>
        <sz val="11"/>
        <rFont val="Times New Roman"/>
        <charset val="0"/>
      </rPr>
      <t xml:space="preserve">
2024</t>
    </r>
    <r>
      <rPr>
        <sz val="11"/>
        <rFont val="汉仪书宋二KW"/>
        <charset val="0"/>
      </rPr>
      <t>年</t>
    </r>
    <r>
      <rPr>
        <sz val="11"/>
        <rFont val="Times New Roman"/>
        <charset val="0"/>
      </rPr>
      <t>12</t>
    </r>
    <r>
      <rPr>
        <sz val="11"/>
        <rFont val="汉仪书宋二KW"/>
        <charset val="0"/>
      </rPr>
      <t>月，南京市禁毒知识科普志愿者</t>
    </r>
    <r>
      <rPr>
        <sz val="11"/>
        <rFont val="Times New Roman"/>
        <charset val="0"/>
      </rPr>
      <t>5</t>
    </r>
    <r>
      <rPr>
        <sz val="11"/>
        <rFont val="汉仪书宋二KW"/>
        <charset val="0"/>
      </rPr>
      <t>分；</t>
    </r>
    <r>
      <rPr>
        <sz val="11"/>
        <rFont val="Times New Roman"/>
        <charset val="0"/>
      </rPr>
      <t xml:space="preserve">
2025</t>
    </r>
    <r>
      <rPr>
        <sz val="11"/>
        <rFont val="汉仪书宋二KW"/>
        <charset val="0"/>
      </rPr>
      <t>年</t>
    </r>
    <r>
      <rPr>
        <sz val="11"/>
        <rFont val="Times New Roman"/>
        <charset val="0"/>
      </rPr>
      <t>3</t>
    </r>
    <r>
      <rPr>
        <sz val="11"/>
        <rFont val="汉仪书宋二KW"/>
        <charset val="0"/>
      </rPr>
      <t>月，南京林业大学生态文化节</t>
    </r>
    <r>
      <rPr>
        <sz val="11"/>
        <rFont val="Times New Roman"/>
        <charset val="0"/>
      </rPr>
      <t>“</t>
    </r>
    <r>
      <rPr>
        <sz val="11"/>
        <rFont val="汉仪书宋二KW"/>
        <charset val="0"/>
      </rPr>
      <t>优秀志愿者</t>
    </r>
    <r>
      <rPr>
        <sz val="11"/>
        <rFont val="Times New Roman"/>
        <charset val="0"/>
      </rPr>
      <t>”5</t>
    </r>
    <r>
      <rPr>
        <sz val="11"/>
        <rFont val="汉仪书宋二KW"/>
        <charset val="0"/>
      </rPr>
      <t>分；</t>
    </r>
    <r>
      <rPr>
        <sz val="11"/>
        <rFont val="Times New Roman"/>
        <charset val="0"/>
      </rPr>
      <t xml:space="preserve">
2025</t>
    </r>
    <r>
      <rPr>
        <sz val="11"/>
        <rFont val="汉仪书宋二KW"/>
        <charset val="0"/>
      </rPr>
      <t>年</t>
    </r>
    <r>
      <rPr>
        <sz val="11"/>
        <rFont val="Times New Roman"/>
        <charset val="0"/>
      </rPr>
      <t>5</t>
    </r>
    <r>
      <rPr>
        <sz val="11"/>
        <rFont val="汉仪书宋二KW"/>
        <charset val="0"/>
      </rPr>
      <t>月，江苏省教育报头版报道相关内容</t>
    </r>
    <r>
      <rPr>
        <sz val="11"/>
        <rFont val="Times New Roman"/>
        <charset val="0"/>
      </rPr>
      <t>15</t>
    </r>
    <r>
      <rPr>
        <sz val="11"/>
        <rFont val="汉仪书宋二KW"/>
        <charset val="0"/>
      </rPr>
      <t>分；</t>
    </r>
    <r>
      <rPr>
        <sz val="11"/>
        <rFont val="Times New Roman"/>
        <charset val="0"/>
      </rPr>
      <t xml:space="preserve">
2025</t>
    </r>
    <r>
      <rPr>
        <sz val="11"/>
        <rFont val="汉仪书宋二KW"/>
        <charset val="0"/>
      </rPr>
      <t>年</t>
    </r>
    <r>
      <rPr>
        <sz val="11"/>
        <rFont val="Times New Roman"/>
        <charset val="0"/>
      </rPr>
      <t>5</t>
    </r>
    <r>
      <rPr>
        <sz val="11"/>
        <rFont val="汉仪书宋二KW"/>
        <charset val="0"/>
      </rPr>
      <t>月，省</t>
    </r>
    <r>
      <rPr>
        <sz val="11"/>
        <rFont val="Times New Roman"/>
        <charset val="0"/>
      </rPr>
      <t>“</t>
    </r>
    <r>
      <rPr>
        <sz val="11"/>
        <rFont val="汉仪书宋二KW"/>
        <charset val="0"/>
      </rPr>
      <t>两个计划</t>
    </r>
    <r>
      <rPr>
        <sz val="11"/>
        <rFont val="Times New Roman"/>
        <charset val="0"/>
      </rPr>
      <t>”</t>
    </r>
    <r>
      <rPr>
        <sz val="11"/>
        <rFont val="汉仪书宋二KW"/>
        <charset val="0"/>
      </rPr>
      <t>面试志愿者</t>
    </r>
    <r>
      <rPr>
        <sz val="11"/>
        <rFont val="Times New Roman"/>
        <charset val="0"/>
      </rPr>
      <t>5</t>
    </r>
    <r>
      <rPr>
        <sz val="11"/>
        <rFont val="汉仪书宋二KW"/>
        <charset val="0"/>
      </rPr>
      <t>分；</t>
    </r>
    <r>
      <rPr>
        <sz val="11"/>
        <rFont val="Times New Roman"/>
        <charset val="0"/>
      </rPr>
      <t xml:space="preserve">
2025</t>
    </r>
    <r>
      <rPr>
        <sz val="11"/>
        <rFont val="汉仪书宋二KW"/>
        <charset val="0"/>
      </rPr>
      <t>年</t>
    </r>
    <r>
      <rPr>
        <sz val="11"/>
        <rFont val="Times New Roman"/>
        <charset val="0"/>
      </rPr>
      <t>5</t>
    </r>
    <r>
      <rPr>
        <sz val="11"/>
        <rFont val="汉仪书宋二KW"/>
        <charset val="0"/>
      </rPr>
      <t>月，理学院篮球赛二等奖</t>
    </r>
    <r>
      <rPr>
        <sz val="11"/>
        <rFont val="Times New Roman"/>
        <charset val="0"/>
      </rPr>
      <t>8</t>
    </r>
    <r>
      <rPr>
        <sz val="11"/>
        <rFont val="汉仪书宋二KW"/>
        <charset val="0"/>
      </rPr>
      <t>分；</t>
    </r>
    <r>
      <rPr>
        <sz val="11"/>
        <rFont val="Times New Roman"/>
        <charset val="0"/>
      </rPr>
      <t xml:space="preserve">
2025</t>
    </r>
    <r>
      <rPr>
        <sz val="11"/>
        <rFont val="宋体"/>
        <charset val="0"/>
      </rPr>
      <t>年</t>
    </r>
    <r>
      <rPr>
        <sz val="11"/>
        <rFont val="Times New Roman"/>
        <charset val="0"/>
      </rPr>
      <t>7</t>
    </r>
    <r>
      <rPr>
        <sz val="11"/>
        <rFont val="宋体"/>
        <charset val="0"/>
      </rPr>
      <t>月，国展中心志愿服务活动</t>
    </r>
    <r>
      <rPr>
        <sz val="11"/>
        <rFont val="Times New Roman"/>
        <charset val="0"/>
      </rPr>
      <t>5</t>
    </r>
    <r>
      <rPr>
        <sz val="11"/>
        <rFont val="宋体"/>
        <charset val="0"/>
      </rPr>
      <t>分；</t>
    </r>
  </si>
  <si>
    <r>
      <rPr>
        <sz val="10"/>
        <rFont val="汉仪书宋二KW"/>
        <charset val="0"/>
      </rPr>
      <t>江苏省研究生科研（实践）创新计划项目（自筹）</t>
    </r>
    <r>
      <rPr>
        <sz val="10"/>
        <rFont val="Times New Roman"/>
        <charset val="0"/>
      </rPr>
      <t xml:space="preserve"> 2</t>
    </r>
    <r>
      <rPr>
        <sz val="10"/>
        <rFont val="汉仪书宋二KW"/>
        <charset val="0"/>
      </rPr>
      <t>分</t>
    </r>
  </si>
  <si>
    <r>
      <rPr>
        <sz val="10"/>
        <rFont val="汉仪书宋二KW"/>
        <charset val="0"/>
      </rPr>
      <t>研究生数学建模竞赛（国家级</t>
    </r>
    <r>
      <rPr>
        <sz val="10"/>
        <rFont val="Times New Roman"/>
        <charset val="0"/>
      </rPr>
      <t>/</t>
    </r>
    <r>
      <rPr>
        <sz val="10"/>
        <rFont val="汉仪书宋二KW"/>
        <charset val="0"/>
      </rPr>
      <t>二等奖）</t>
    </r>
    <r>
      <rPr>
        <sz val="10"/>
        <rFont val="Times New Roman"/>
        <charset val="0"/>
      </rPr>
      <t>20/3=6.67</t>
    </r>
    <r>
      <rPr>
        <sz val="10"/>
        <rFont val="汉仪书宋二KW"/>
        <charset val="0"/>
      </rPr>
      <t>分</t>
    </r>
  </si>
  <si>
    <r>
      <rPr>
        <sz val="10"/>
        <rFont val="Times New Roman"/>
        <charset val="0"/>
      </rPr>
      <t xml:space="preserve">
</t>
    </r>
    <r>
      <rPr>
        <sz val="10"/>
        <rFont val="汉仪书宋二KW"/>
        <charset val="0"/>
      </rPr>
      <t>美丽中国行</t>
    </r>
    <r>
      <rPr>
        <sz val="10"/>
        <rFont val="Times New Roman"/>
        <charset val="0"/>
      </rPr>
      <t>14</t>
    </r>
    <r>
      <rPr>
        <sz val="10"/>
        <rFont val="汉仪书宋二KW"/>
        <charset val="0"/>
      </rPr>
      <t>分；</t>
    </r>
    <r>
      <rPr>
        <sz val="10"/>
        <rFont val="Times New Roman"/>
        <charset val="0"/>
      </rPr>
      <t xml:space="preserve">
</t>
    </r>
    <r>
      <rPr>
        <sz val="10"/>
        <rFont val="汉仪书宋二KW"/>
        <charset val="0"/>
      </rPr>
      <t>院研究生会文体部部长</t>
    </r>
    <r>
      <rPr>
        <sz val="10"/>
        <rFont val="Times New Roman"/>
        <charset val="0"/>
      </rPr>
      <t>69</t>
    </r>
    <r>
      <rPr>
        <sz val="10"/>
        <rFont val="汉仪书宋二KW"/>
        <charset val="0"/>
      </rPr>
      <t>分；</t>
    </r>
    <r>
      <rPr>
        <sz val="10"/>
        <rFont val="Times New Roman"/>
        <charset val="0"/>
      </rPr>
      <t xml:space="preserve">
</t>
    </r>
  </si>
  <si>
    <t>徐硕</t>
  </si>
  <si>
    <t>基础分60分；
2025年6月，理学院羽毛球赛参与奖2分；
2025年6月，理学院知识科研竞赛参与奖2分；2025年5月，被评为“理院之星（竞赛类）5分”
2025年4月，玩转就业周志愿者5分；
2025年4月，大学生朗诵志愿者5分;
2025年4月，急救知识与技能竞赛志愿者5分；</t>
  </si>
  <si>
    <t>研究生数学建模竞赛国家级三等奖4/3=1.33；
统计建模大赛省级一等奖2/4=0.5</t>
  </si>
  <si>
    <r>
      <rPr>
        <sz val="10"/>
        <color rgb="FF000000"/>
        <rFont val="Times New Roman"/>
        <charset val="0"/>
      </rPr>
      <t>25</t>
    </r>
    <r>
      <rPr>
        <sz val="10"/>
        <color rgb="FF000000"/>
        <rFont val="宋体"/>
        <charset val="0"/>
      </rPr>
      <t>年暑期数学建模集训</t>
    </r>
    <r>
      <rPr>
        <sz val="10"/>
        <color rgb="FF000000"/>
        <rFont val="Times New Roman"/>
        <charset val="0"/>
      </rPr>
      <t>10</t>
    </r>
    <r>
      <rPr>
        <sz val="10"/>
        <color rgb="FF000000"/>
        <rFont val="宋体"/>
        <charset val="0"/>
      </rPr>
      <t>分；</t>
    </r>
    <r>
      <rPr>
        <sz val="10"/>
        <color rgb="FF000000"/>
        <rFont val="Times New Roman"/>
        <charset val="0"/>
      </rPr>
      <t xml:space="preserve">
</t>
    </r>
    <r>
      <rPr>
        <sz val="10"/>
        <color rgb="FF000000"/>
        <rFont val="宋体"/>
        <charset val="0"/>
      </rPr>
      <t>数学建模协会办公室职务</t>
    </r>
    <r>
      <rPr>
        <sz val="10"/>
        <color rgb="FF000000"/>
        <rFont val="Times New Roman"/>
        <charset val="0"/>
      </rPr>
      <t>50</t>
    </r>
    <r>
      <rPr>
        <sz val="10"/>
        <color rgb="FF000000"/>
        <rFont val="宋体"/>
        <charset val="0"/>
      </rPr>
      <t>分；</t>
    </r>
    <r>
      <rPr>
        <sz val="10"/>
        <color rgb="FF000000"/>
        <rFont val="Times New Roman"/>
        <charset val="0"/>
      </rPr>
      <t xml:space="preserve">
</t>
    </r>
    <r>
      <rPr>
        <sz val="10"/>
        <color rgb="FF000000"/>
        <rFont val="宋体"/>
        <charset val="0"/>
      </rPr>
      <t>美丽中国行</t>
    </r>
    <r>
      <rPr>
        <sz val="10"/>
        <color rgb="FF000000"/>
        <rFont val="Times New Roman"/>
        <charset val="0"/>
      </rPr>
      <t>4</t>
    </r>
    <r>
      <rPr>
        <sz val="10"/>
        <color rgb="FF000000"/>
        <rFont val="宋体"/>
        <charset val="0"/>
      </rPr>
      <t>分</t>
    </r>
  </si>
  <si>
    <t>宿婕妤</t>
  </si>
  <si>
    <r>
      <rPr>
        <sz val="10"/>
        <color rgb="FF000000"/>
        <rFont val="宋体"/>
        <charset val="0"/>
      </rPr>
      <t>基础分</t>
    </r>
    <r>
      <rPr>
        <sz val="10"/>
        <color rgb="FF000000"/>
        <rFont val="Times New Roman"/>
        <charset val="0"/>
      </rPr>
      <t>60</t>
    </r>
    <r>
      <rPr>
        <sz val="10"/>
        <color rgb="FF000000"/>
        <rFont val="宋体"/>
        <charset val="0"/>
      </rPr>
      <t>分；</t>
    </r>
    <r>
      <rPr>
        <sz val="10"/>
        <color rgb="FF000000"/>
        <rFont val="Times New Roman"/>
        <charset val="0"/>
      </rPr>
      <t xml:space="preserve">
2025</t>
    </r>
    <r>
      <rPr>
        <sz val="10"/>
        <color rgb="FF000000"/>
        <rFont val="汉仪书宋二KW"/>
        <charset val="0"/>
      </rPr>
      <t>年</t>
    </r>
    <r>
      <rPr>
        <sz val="10"/>
        <color rgb="FF000000"/>
        <rFont val="Times New Roman"/>
        <charset val="0"/>
      </rPr>
      <t>6</t>
    </r>
    <r>
      <rPr>
        <sz val="10"/>
        <color rgb="FF000000"/>
        <rFont val="汉仪书宋二KW"/>
        <charset val="0"/>
      </rPr>
      <t>月南京林业大学首届急救知识与技能竞赛优秀志愿者5分</t>
    </r>
  </si>
  <si>
    <r>
      <rPr>
        <sz val="10"/>
        <color rgb="FF000000"/>
        <rFont val="宋体"/>
        <charset val="0"/>
      </rPr>
      <t>统计建模大赛省赛二等奖</t>
    </r>
    <r>
      <rPr>
        <sz val="10"/>
        <color rgb="FF000000"/>
        <rFont val="Times New Roman"/>
        <charset val="0"/>
      </rPr>
      <t>1/2=0.5</t>
    </r>
  </si>
  <si>
    <r>
      <rPr>
        <sz val="10"/>
        <color rgb="FF000000"/>
        <rFont val="宋体"/>
        <charset val="0"/>
      </rPr>
      <t>美丽中国行</t>
    </r>
    <r>
      <rPr>
        <sz val="10"/>
        <color rgb="FF000000"/>
        <rFont val="Times New Roman"/>
        <charset val="0"/>
      </rPr>
      <t>4</t>
    </r>
    <r>
      <rPr>
        <sz val="10"/>
        <color rgb="FF000000"/>
        <rFont val="宋体"/>
        <charset val="0"/>
      </rPr>
      <t>分；</t>
    </r>
    <r>
      <rPr>
        <sz val="10"/>
        <color rgb="FF000000"/>
        <rFont val="Times New Roman"/>
        <charset val="0"/>
      </rPr>
      <t xml:space="preserve">
</t>
    </r>
    <r>
      <rPr>
        <sz val="10"/>
        <color rgb="FF000000"/>
        <rFont val="宋体"/>
        <charset val="0"/>
      </rPr>
      <t>班级团支书</t>
    </r>
    <r>
      <rPr>
        <sz val="10"/>
        <color rgb="FF000000"/>
        <rFont val="Times New Roman"/>
        <charset val="0"/>
      </rPr>
      <t>69</t>
    </r>
    <r>
      <rPr>
        <sz val="10"/>
        <color rgb="FF000000"/>
        <rFont val="宋体"/>
        <charset val="0"/>
      </rPr>
      <t xml:space="preserve">分；
</t>
    </r>
    <r>
      <rPr>
        <sz val="10"/>
        <color rgb="FF000000"/>
        <rFont val="Times New Roman"/>
        <charset val="0"/>
      </rPr>
      <t>25</t>
    </r>
    <r>
      <rPr>
        <sz val="10"/>
        <color rgb="FF000000"/>
        <rFont val="宋体"/>
        <charset val="0"/>
      </rPr>
      <t>年暑期数学建模集训</t>
    </r>
    <r>
      <rPr>
        <sz val="10"/>
        <color rgb="FF000000"/>
        <rFont val="Times New Roman"/>
        <charset val="0"/>
      </rPr>
      <t>10</t>
    </r>
    <r>
      <rPr>
        <sz val="10"/>
        <color rgb="FF000000"/>
        <rFont val="宋体"/>
        <charset val="0"/>
      </rPr>
      <t>分</t>
    </r>
  </si>
  <si>
    <t>曹忠莉</t>
  </si>
  <si>
    <r>
      <rPr>
        <sz val="10"/>
        <color rgb="FF000000"/>
        <rFont val="Times New Roman"/>
        <charset val="0"/>
      </rPr>
      <t>European Journal of Control</t>
    </r>
    <r>
      <rPr>
        <sz val="10"/>
        <color rgb="FF000000"/>
        <rFont val="宋体"/>
        <charset val="0"/>
      </rPr>
      <t>（</t>
    </r>
    <r>
      <rPr>
        <sz val="10"/>
        <color rgb="FF000000"/>
        <rFont val="Times New Roman"/>
        <charset val="0"/>
      </rPr>
      <t>SCI/</t>
    </r>
    <r>
      <rPr>
        <sz val="10"/>
        <color rgb="FF000000"/>
        <rFont val="宋体"/>
        <charset val="0"/>
      </rPr>
      <t>三区</t>
    </r>
    <r>
      <rPr>
        <sz val="10"/>
        <color rgb="FF000000"/>
        <rFont val="Times New Roman"/>
        <charset val="0"/>
      </rPr>
      <t>/</t>
    </r>
    <r>
      <rPr>
        <sz val="10"/>
        <color rgb="FF000000"/>
        <rFont val="宋体"/>
        <charset val="0"/>
      </rPr>
      <t>学生二作导师一作）</t>
    </r>
    <r>
      <rPr>
        <sz val="10"/>
        <color rgb="FF000000"/>
        <rFont val="Times New Roman"/>
        <charset val="0"/>
      </rPr>
      <t>20/2=10</t>
    </r>
    <r>
      <rPr>
        <sz val="10"/>
        <color rgb="FF000000"/>
        <rFont val="宋体"/>
        <charset val="0"/>
      </rPr>
      <t>分</t>
    </r>
  </si>
  <si>
    <r>
      <rPr>
        <sz val="10"/>
        <rFont val="Times New Roman"/>
        <charset val="0"/>
      </rPr>
      <t>25</t>
    </r>
    <r>
      <rPr>
        <sz val="10"/>
        <rFont val="宋体"/>
        <charset val="0"/>
      </rPr>
      <t>年暑期数学建模集训</t>
    </r>
    <r>
      <rPr>
        <sz val="10"/>
        <rFont val="Times New Roman"/>
        <charset val="0"/>
      </rPr>
      <t>10</t>
    </r>
    <r>
      <rPr>
        <sz val="10"/>
        <rFont val="宋体"/>
        <charset val="0"/>
      </rPr>
      <t>分</t>
    </r>
  </si>
  <si>
    <t>黄淑仪</t>
  </si>
  <si>
    <r>
      <rPr>
        <sz val="10"/>
        <color rgb="FF000000"/>
        <rFont val="宋体"/>
        <charset val="0"/>
      </rPr>
      <t>班级班长</t>
    </r>
    <r>
      <rPr>
        <sz val="10"/>
        <color rgb="FF000000"/>
        <rFont val="Times New Roman"/>
        <charset val="0"/>
      </rPr>
      <t>69</t>
    </r>
    <r>
      <rPr>
        <sz val="10"/>
        <color rgb="FF000000"/>
        <rFont val="宋体"/>
        <charset val="0"/>
      </rPr>
      <t>分</t>
    </r>
  </si>
  <si>
    <t>刘心爱</t>
  </si>
  <si>
    <t>基础分60分；
学术报告0.5分；</t>
  </si>
  <si>
    <r>
      <rPr>
        <sz val="10"/>
        <color rgb="FF000000"/>
        <rFont val="宋体"/>
        <charset val="0"/>
      </rPr>
      <t>江苏省研究生科研（实践）创新计划项目（自筹）</t>
    </r>
    <r>
      <rPr>
        <sz val="10"/>
        <color rgb="FF000000"/>
        <rFont val="Times New Roman"/>
        <charset val="0"/>
      </rPr>
      <t xml:space="preserve"> 2</t>
    </r>
    <r>
      <rPr>
        <sz val="10"/>
        <color rgb="FF000000"/>
        <rFont val="宋体"/>
        <charset val="0"/>
      </rPr>
      <t>分</t>
    </r>
  </si>
  <si>
    <r>
      <rPr>
        <sz val="10"/>
        <color rgb="FF000000"/>
        <rFont val="宋体"/>
        <charset val="0"/>
      </rPr>
      <t>研究生数学建模竞赛国家级三等奖</t>
    </r>
    <r>
      <rPr>
        <sz val="10"/>
        <color rgb="FF000000"/>
        <rFont val="Times New Roman"/>
        <charset val="0"/>
      </rPr>
      <t xml:space="preserve">4/3=1.33;
</t>
    </r>
    <r>
      <rPr>
        <sz val="10"/>
        <color rgb="FF000000"/>
        <rFont val="宋体"/>
        <charset val="0"/>
      </rPr>
      <t>统计建模大赛省赛二等奖</t>
    </r>
    <r>
      <rPr>
        <sz val="10"/>
        <color rgb="FF000000"/>
        <rFont val="Times New Roman"/>
        <charset val="0"/>
      </rPr>
      <t>1/4=0.25</t>
    </r>
  </si>
  <si>
    <r>
      <rPr>
        <sz val="10"/>
        <color rgb="FF000000"/>
        <rFont val="宋体"/>
        <charset val="0"/>
      </rPr>
      <t>美丽中国行</t>
    </r>
    <r>
      <rPr>
        <sz val="10"/>
        <color rgb="FF000000"/>
        <rFont val="Times New Roman"/>
        <charset val="0"/>
      </rPr>
      <t>4</t>
    </r>
    <r>
      <rPr>
        <sz val="10"/>
        <color rgb="FF000000"/>
        <rFont val="宋体"/>
        <charset val="0"/>
      </rPr>
      <t>分；</t>
    </r>
    <r>
      <rPr>
        <sz val="10"/>
        <color rgb="FF000000"/>
        <rFont val="Times New Roman"/>
        <charset val="0"/>
      </rPr>
      <t xml:space="preserve">
25</t>
    </r>
    <r>
      <rPr>
        <sz val="10"/>
        <color rgb="FF000000"/>
        <rFont val="宋体"/>
        <charset val="0"/>
      </rPr>
      <t>年暑期数学建模集训</t>
    </r>
    <r>
      <rPr>
        <sz val="10"/>
        <color rgb="FF000000"/>
        <rFont val="Times New Roman"/>
        <charset val="0"/>
      </rPr>
      <t>10</t>
    </r>
    <r>
      <rPr>
        <sz val="10"/>
        <color rgb="FF000000"/>
        <rFont val="宋体"/>
        <charset val="0"/>
      </rPr>
      <t>分</t>
    </r>
  </si>
  <si>
    <t>徐子祥</t>
  </si>
  <si>
    <r>
      <rPr>
        <sz val="10"/>
        <color rgb="FF000000"/>
        <rFont val="宋体"/>
        <charset val="0"/>
      </rPr>
      <t>基础分60分；
理学院羽毛球赛参与奖</t>
    </r>
    <r>
      <rPr>
        <sz val="10"/>
        <color rgb="FF000000"/>
        <rFont val="Times New Roman"/>
        <charset val="0"/>
      </rPr>
      <t>2</t>
    </r>
    <r>
      <rPr>
        <sz val="10"/>
        <color rgb="FF000000"/>
        <rFont val="宋体"/>
        <charset val="0"/>
      </rPr>
      <t>分</t>
    </r>
  </si>
  <si>
    <r>
      <rPr>
        <sz val="10"/>
        <color rgb="FF000000"/>
        <rFont val="宋体"/>
        <charset val="0"/>
      </rPr>
      <t>研究生数学建模竞赛（国家级</t>
    </r>
    <r>
      <rPr>
        <sz val="10"/>
        <color rgb="FF000000"/>
        <rFont val="Times New Roman"/>
        <charset val="0"/>
      </rPr>
      <t>/</t>
    </r>
    <r>
      <rPr>
        <sz val="10"/>
        <color rgb="FF000000"/>
        <rFont val="宋体"/>
        <charset val="0"/>
      </rPr>
      <t>二等奖）</t>
    </r>
    <r>
      <rPr>
        <sz val="10"/>
        <color rgb="FF000000"/>
        <rFont val="Times New Roman"/>
        <charset val="0"/>
      </rPr>
      <t>20/3=6.67</t>
    </r>
    <r>
      <rPr>
        <sz val="10"/>
        <color rgb="FF000000"/>
        <rFont val="宋体"/>
        <charset val="0"/>
      </rPr>
      <t>分；</t>
    </r>
    <r>
      <rPr>
        <sz val="10"/>
        <color rgb="FF000000"/>
        <rFont val="Times New Roman"/>
        <charset val="0"/>
      </rPr>
      <t xml:space="preserve">
</t>
    </r>
    <r>
      <rPr>
        <sz val="10"/>
        <color rgb="FF000000"/>
        <rFont val="宋体"/>
        <charset val="0"/>
      </rPr>
      <t>统计建模大赛（省赛</t>
    </r>
    <r>
      <rPr>
        <sz val="10"/>
        <color rgb="FF000000"/>
        <rFont val="Times New Roman"/>
        <charset val="0"/>
      </rPr>
      <t>/</t>
    </r>
    <r>
      <rPr>
        <sz val="10"/>
        <color rgb="FF000000"/>
        <rFont val="宋体"/>
        <charset val="0"/>
      </rPr>
      <t>一等奖）</t>
    </r>
    <r>
      <rPr>
        <sz val="10"/>
        <color rgb="FF000000"/>
        <rFont val="Times New Roman"/>
        <charset val="0"/>
      </rPr>
      <t>2/4=0.5</t>
    </r>
    <r>
      <rPr>
        <sz val="10"/>
        <color rgb="FF000000"/>
        <rFont val="宋体"/>
        <charset val="0"/>
      </rPr>
      <t>分；</t>
    </r>
  </si>
  <si>
    <r>
      <rPr>
        <sz val="10"/>
        <color rgb="FF000000"/>
        <rFont val="Times New Roman"/>
        <charset val="0"/>
      </rPr>
      <t>25</t>
    </r>
    <r>
      <rPr>
        <sz val="10"/>
        <color rgb="FF000000"/>
        <rFont val="宋体"/>
        <charset val="0"/>
      </rPr>
      <t>年暑期数学建模集训</t>
    </r>
    <r>
      <rPr>
        <sz val="10"/>
        <color rgb="FF000000"/>
        <rFont val="Times New Roman"/>
        <charset val="0"/>
      </rPr>
      <t>10</t>
    </r>
    <r>
      <rPr>
        <sz val="10"/>
        <color rgb="FF000000"/>
        <rFont val="宋体"/>
        <charset val="0"/>
      </rPr>
      <t>分</t>
    </r>
  </si>
  <si>
    <t>花一鑫</t>
  </si>
  <si>
    <t>基础分60分；
2025年3月，理学院五子棋象棋比赛一等奖10分；
2025年6月，理学院知识科研竞赛二等奖8分</t>
  </si>
  <si>
    <t>25年暑期数学建模集训10分；
美丽中国行14分</t>
  </si>
  <si>
    <t>王文靓</t>
  </si>
  <si>
    <r>
      <rPr>
        <sz val="10"/>
        <color rgb="FF000000"/>
        <rFont val="宋体"/>
        <charset val="0"/>
      </rPr>
      <t>数学建模协会办公室职务分</t>
    </r>
    <r>
      <rPr>
        <sz val="10"/>
        <color rgb="FF000000"/>
        <rFont val="Times New Roman"/>
        <charset val="0"/>
      </rPr>
      <t>30</t>
    </r>
    <r>
      <rPr>
        <sz val="10"/>
        <color rgb="FF000000"/>
        <rFont val="宋体"/>
        <charset val="0"/>
      </rPr>
      <t>分</t>
    </r>
  </si>
  <si>
    <t>郭丕凤</t>
  </si>
  <si>
    <t>基础分60分；
学术报告1分；
2025年6月，理学院羽毛球赛二等奖，8分；</t>
  </si>
  <si>
    <r>
      <rPr>
        <sz val="10"/>
        <color rgb="FF000000"/>
        <rFont val="Times New Roman"/>
        <charset val="0"/>
      </rPr>
      <t>25</t>
    </r>
    <r>
      <rPr>
        <sz val="10"/>
        <color rgb="FF000000"/>
        <rFont val="宋体"/>
        <charset val="0"/>
      </rPr>
      <t>年暑假数学建模集训</t>
    </r>
    <r>
      <rPr>
        <sz val="10"/>
        <color rgb="FF000000"/>
        <rFont val="Times New Roman"/>
        <charset val="0"/>
      </rPr>
      <t>10</t>
    </r>
    <r>
      <rPr>
        <sz val="10"/>
        <color rgb="FF000000"/>
        <rFont val="宋体"/>
        <charset val="0"/>
      </rPr>
      <t>分</t>
    </r>
  </si>
  <si>
    <t>刘馨</t>
  </si>
  <si>
    <t>许睿</t>
  </si>
  <si>
    <t>基础分60分；
2025年5月，理学院篮球赛参与奖2分</t>
  </si>
  <si>
    <r>
      <rPr>
        <sz val="10"/>
        <color rgb="FF000000"/>
        <rFont val="宋体"/>
        <charset val="0"/>
      </rPr>
      <t>研究生数学建模竞赛国家级三等奖</t>
    </r>
    <r>
      <rPr>
        <sz val="10"/>
        <color rgb="FF000000"/>
        <rFont val="Times New Roman"/>
        <charset val="0"/>
      </rPr>
      <t xml:space="preserve">4/3=1.33;
</t>
    </r>
    <r>
      <rPr>
        <sz val="10"/>
        <color rgb="FF000000"/>
        <rFont val="宋体"/>
        <charset val="0"/>
      </rPr>
      <t>统计建模大赛省级一等奖</t>
    </r>
    <r>
      <rPr>
        <sz val="10"/>
        <color rgb="FF000000"/>
        <rFont val="Times New Roman"/>
        <charset val="0"/>
      </rPr>
      <t>2/2=1</t>
    </r>
  </si>
  <si>
    <t>张子叶</t>
  </si>
  <si>
    <t>李彪</t>
  </si>
  <si>
    <t>研究生统计建模大赛省级一等奖2/8=0.25</t>
  </si>
  <si>
    <t>霍嘉玲</t>
  </si>
  <si>
    <t>25年暑期数学建模集训10分</t>
  </si>
  <si>
    <t>韩盼</t>
  </si>
  <si>
    <t>郝世杰</t>
  </si>
  <si>
    <t>统计建模大赛省赛二等奖1/8=0.125</t>
  </si>
  <si>
    <t>李如</t>
  </si>
  <si>
    <t>基础分60分；
通报批评-30分</t>
  </si>
  <si>
    <t>林艳</t>
  </si>
  <si>
    <t>材料与化工</t>
  </si>
  <si>
    <r>
      <rPr>
        <sz val="12"/>
        <rFont val="宋体"/>
        <charset val="134"/>
      </rPr>
      <t>基础分</t>
    </r>
    <r>
      <rPr>
        <sz val="11"/>
        <rFont val="Times New Roman"/>
        <charset val="134"/>
      </rPr>
      <t>60</t>
    </r>
    <r>
      <rPr>
        <sz val="11"/>
        <rFont val="宋体"/>
        <charset val="134"/>
      </rPr>
      <t>分；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实验室安全科研知识竞赛参与奖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分；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参加学术会议</t>
    </r>
    <r>
      <rPr>
        <sz val="11"/>
        <rFont val="Times New Roman"/>
        <charset val="134"/>
      </rPr>
      <t>12</t>
    </r>
    <r>
      <rPr>
        <sz val="11"/>
        <rFont val="宋体"/>
        <charset val="134"/>
      </rPr>
      <t>次</t>
    </r>
    <r>
      <rPr>
        <sz val="11"/>
        <rFont val="Times New Roman"/>
        <charset val="134"/>
      </rPr>
      <t>4</t>
    </r>
    <r>
      <rPr>
        <sz val="11"/>
        <rFont val="宋体"/>
        <charset val="134"/>
      </rPr>
      <t>分</t>
    </r>
  </si>
  <si>
    <r>
      <rPr>
        <sz val="10"/>
        <rFont val="Times New Roman"/>
        <charset val="134"/>
      </rPr>
      <t>CEJ</t>
    </r>
    <r>
      <rPr>
        <sz val="10"/>
        <rFont val="宋体"/>
        <charset val="134"/>
      </rPr>
      <t>（</t>
    </r>
    <r>
      <rPr>
        <sz val="10"/>
        <rFont val="Times New Roman"/>
        <charset val="134"/>
      </rPr>
      <t>SCI/</t>
    </r>
    <r>
      <rPr>
        <sz val="10"/>
        <rFont val="宋体"/>
        <charset val="134"/>
      </rPr>
      <t>一区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一作</t>
    </r>
    <r>
      <rPr>
        <sz val="10"/>
        <rFont val="Times New Roman"/>
        <charset val="134"/>
      </rPr>
      <t>/13.2</t>
    </r>
    <r>
      <rPr>
        <sz val="10"/>
        <rFont val="宋体"/>
        <charset val="134"/>
      </rPr>
      <t>）</t>
    </r>
    <r>
      <rPr>
        <sz val="10"/>
        <rFont val="Times New Roman"/>
        <charset val="134"/>
      </rPr>
      <t>100</t>
    </r>
    <r>
      <rPr>
        <sz val="10"/>
        <rFont val="宋体"/>
        <charset val="134"/>
      </rPr>
      <t>分</t>
    </r>
  </si>
  <si>
    <r>
      <rPr>
        <sz val="10"/>
        <rFont val="宋体"/>
        <charset val="134"/>
      </rPr>
      <t>社会实践：美丽中国行</t>
    </r>
    <r>
      <rPr>
        <sz val="10"/>
        <rFont val="Times New Roman"/>
        <charset val="134"/>
      </rPr>
      <t>4</t>
    </r>
    <r>
      <rPr>
        <sz val="10"/>
        <rFont val="宋体"/>
        <charset val="134"/>
      </rPr>
      <t>分</t>
    </r>
  </si>
  <si>
    <t>1/40</t>
  </si>
  <si>
    <t>崔江东</t>
  </si>
  <si>
    <t>基础分60分；
参加学术会议8次2分</t>
  </si>
  <si>
    <r>
      <rPr>
        <sz val="10"/>
        <rFont val="Times New Roman"/>
        <charset val="134"/>
      </rPr>
      <t>CEJ(SCI/</t>
    </r>
    <r>
      <rPr>
        <sz val="10"/>
        <rFont val="宋体"/>
        <charset val="134"/>
      </rPr>
      <t>一区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二作</t>
    </r>
    <r>
      <rPr>
        <sz val="10"/>
        <rFont val="Times New Roman"/>
        <charset val="134"/>
      </rPr>
      <t>/13.2) 50</t>
    </r>
    <r>
      <rPr>
        <sz val="10"/>
        <rFont val="宋体"/>
        <charset val="134"/>
      </rPr>
      <t>分</t>
    </r>
  </si>
  <si>
    <r>
      <rPr>
        <sz val="10"/>
        <color rgb="FF000000"/>
        <rFont val="宋体"/>
        <charset val="134"/>
      </rPr>
      <t>研究生第三党支部</t>
    </r>
    <r>
      <rPr>
        <sz val="10"/>
        <color rgb="FF000000"/>
        <rFont val="Times New Roman"/>
        <charset val="134"/>
      </rPr>
      <t xml:space="preserve">
</t>
    </r>
    <r>
      <rPr>
        <sz val="10"/>
        <color rgb="FF000000"/>
        <rFont val="宋体"/>
        <charset val="134"/>
      </rPr>
      <t>纪检委员</t>
    </r>
    <r>
      <rPr>
        <sz val="10"/>
        <color rgb="FF000000"/>
        <rFont val="Times New Roman"/>
        <charset val="134"/>
      </rPr>
      <t>25</t>
    </r>
    <r>
      <rPr>
        <sz val="10"/>
        <color rgb="FF000000"/>
        <rFont val="宋体"/>
        <charset val="134"/>
      </rPr>
      <t>分</t>
    </r>
  </si>
  <si>
    <t>2/40</t>
  </si>
  <si>
    <t>李明双</t>
  </si>
  <si>
    <r>
      <rPr>
        <sz val="10"/>
        <rFont val="宋体"/>
        <charset val="134"/>
      </rPr>
      <t>基础分</t>
    </r>
    <r>
      <rPr>
        <sz val="10"/>
        <rFont val="Times New Roman"/>
        <charset val="134"/>
      </rPr>
      <t>60</t>
    </r>
    <r>
      <rPr>
        <sz val="10"/>
        <rFont val="宋体"/>
        <charset val="134"/>
      </rPr>
      <t>分；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参加学术会议</t>
    </r>
    <r>
      <rPr>
        <sz val="10"/>
        <rFont val="Times New Roman"/>
        <charset val="134"/>
      </rPr>
      <t>9</t>
    </r>
    <r>
      <rPr>
        <sz val="10"/>
        <rFont val="宋体"/>
        <charset val="134"/>
      </rPr>
      <t>次</t>
    </r>
    <r>
      <rPr>
        <sz val="10"/>
        <rFont val="Times New Roman"/>
        <charset val="134"/>
      </rPr>
      <t>2.5</t>
    </r>
    <r>
      <rPr>
        <sz val="10"/>
        <rFont val="宋体"/>
        <charset val="134"/>
      </rPr>
      <t>分</t>
    </r>
  </si>
  <si>
    <r>
      <rPr>
        <sz val="10"/>
        <rFont val="Times New Roman"/>
        <charset val="134"/>
      </rPr>
      <t>Talanta</t>
    </r>
    <r>
      <rPr>
        <sz val="10"/>
        <rFont val="宋体"/>
        <charset val="134"/>
      </rPr>
      <t>（</t>
    </r>
    <r>
      <rPr>
        <sz val="10"/>
        <rFont val="Times New Roman"/>
        <charset val="134"/>
      </rPr>
      <t>SCI/</t>
    </r>
    <r>
      <rPr>
        <sz val="10"/>
        <rFont val="宋体"/>
        <charset val="134"/>
      </rPr>
      <t>一区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二作</t>
    </r>
    <r>
      <rPr>
        <sz val="10"/>
        <rFont val="Times New Roman"/>
        <charset val="134"/>
      </rPr>
      <t>/6.1</t>
    </r>
    <r>
      <rPr>
        <sz val="10"/>
        <rFont val="宋体"/>
        <charset val="134"/>
      </rPr>
      <t>）</t>
    </r>
    <r>
      <rPr>
        <sz val="10"/>
        <rFont val="Times New Roman"/>
        <charset val="134"/>
      </rPr>
      <t>30</t>
    </r>
    <r>
      <rPr>
        <sz val="10"/>
        <rFont val="宋体"/>
        <charset val="134"/>
      </rPr>
      <t>分</t>
    </r>
  </si>
  <si>
    <t>3/40</t>
  </si>
  <si>
    <t>张之凯</t>
  </si>
  <si>
    <t>基础分60分；
参加学术会议12次4分；
南京林业大学首届研究生学术沙龙案列大赛优秀评审10分；
实验室安全科研知识竞赛优胜奖4分理院之星5分</t>
  </si>
  <si>
    <r>
      <rPr>
        <sz val="10"/>
        <color rgb="FF000000"/>
        <rFont val="Times New Roman"/>
        <charset val="134"/>
      </rPr>
      <t xml:space="preserve">
</t>
    </r>
    <r>
      <rPr>
        <sz val="10"/>
        <color rgb="FF000000"/>
        <rFont val="宋体"/>
        <charset val="134"/>
      </rPr>
      <t>研会学术部部长</t>
    </r>
    <r>
      <rPr>
        <sz val="10"/>
        <color rgb="FF000000"/>
        <rFont val="Times New Roman"/>
        <charset val="134"/>
      </rPr>
      <t>69</t>
    </r>
    <r>
      <rPr>
        <sz val="10"/>
        <color rgb="FF000000"/>
        <rFont val="宋体"/>
        <charset val="134"/>
      </rPr>
      <t>分；</t>
    </r>
    <r>
      <rPr>
        <sz val="10"/>
        <color rgb="FF000000"/>
        <rFont val="Times New Roman"/>
        <charset val="134"/>
      </rPr>
      <t xml:space="preserve">
</t>
    </r>
    <r>
      <rPr>
        <sz val="10"/>
        <color rgb="FF000000"/>
        <rFont val="宋体"/>
        <charset val="134"/>
      </rPr>
      <t>社会实践：美丽中国行</t>
    </r>
    <r>
      <rPr>
        <sz val="10"/>
        <color rgb="FF000000"/>
        <rFont val="Times New Roman"/>
        <charset val="134"/>
      </rPr>
      <t>4</t>
    </r>
    <r>
      <rPr>
        <sz val="10"/>
        <color rgb="FF000000"/>
        <rFont val="宋体"/>
        <charset val="134"/>
      </rPr>
      <t>分</t>
    </r>
  </si>
  <si>
    <t>4/40</t>
  </si>
  <si>
    <t>5/40</t>
  </si>
  <si>
    <t>贾思铭</t>
  </si>
  <si>
    <t>基础分60分；
院迎新志愿者5分；
植树活动志愿者5分；
西部计划志愿者5分反诈先进个人5分；
羽毛球比赛二等奖8分；
参加学术会议12次4分；
校级实验室安全大赛参与奖4分</t>
  </si>
  <si>
    <t xml:space="preserve">0.00
</t>
  </si>
  <si>
    <r>
      <rPr>
        <sz val="10"/>
        <color rgb="FF000000"/>
        <rFont val="宋体"/>
        <charset val="134"/>
      </rPr>
      <t>研会学术部部长69分；</t>
    </r>
    <r>
      <rPr>
        <sz val="10"/>
        <color rgb="FF000000"/>
        <rFont val="Times New Roman"/>
        <charset val="134"/>
      </rPr>
      <t xml:space="preserve">
</t>
    </r>
    <r>
      <rPr>
        <sz val="10"/>
        <color rgb="FF000000"/>
        <rFont val="宋体"/>
        <charset val="134"/>
      </rPr>
      <t>研究生第三党支部书记</t>
    </r>
    <r>
      <rPr>
        <sz val="10"/>
        <color rgb="FF000000"/>
        <rFont val="Times New Roman"/>
        <charset val="134"/>
      </rPr>
      <t xml:space="preserve">
</t>
    </r>
  </si>
  <si>
    <t>孙健</t>
  </si>
  <si>
    <t>基础分60分；
院迎新志愿者5分；
植树活动志愿者5分；
五子棋比赛参与奖2分；
象棋比赛参与奖2分；
参加学术会议12次4分；</t>
  </si>
  <si>
    <t>班长
研会文体部部长
研究生第三党支部组织委员
心理干事
团组织团学信息管理员</t>
  </si>
  <si>
    <t>6/40</t>
  </si>
  <si>
    <t>马艺嘉</t>
  </si>
  <si>
    <r>
      <rPr>
        <sz val="10"/>
        <rFont val="宋体"/>
        <charset val="134"/>
      </rPr>
      <t>基础分</t>
    </r>
    <r>
      <rPr>
        <sz val="10"/>
        <rFont val="Times New Roman"/>
        <charset val="134"/>
      </rPr>
      <t>60</t>
    </r>
    <r>
      <rPr>
        <sz val="10"/>
        <rFont val="宋体"/>
        <charset val="134"/>
      </rPr>
      <t>分；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反诈先进个人</t>
    </r>
    <r>
      <rPr>
        <sz val="10"/>
        <rFont val="Times New Roman"/>
        <charset val="134"/>
      </rPr>
      <t>5</t>
    </r>
    <r>
      <rPr>
        <sz val="10"/>
        <rFont val="宋体"/>
        <charset val="134"/>
      </rPr>
      <t>分；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志愿服务15分；
五子棋比赛参与奖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分羽毛球比赛第三名</t>
    </r>
    <r>
      <rPr>
        <sz val="10"/>
        <rFont val="Times New Roman"/>
        <charset val="134"/>
      </rPr>
      <t>6</t>
    </r>
    <r>
      <rPr>
        <sz val="10"/>
        <rFont val="宋体"/>
        <charset val="134"/>
      </rPr>
      <t>分；
优秀共青团员</t>
    </r>
    <r>
      <rPr>
        <sz val="10"/>
        <rFont val="Times New Roman"/>
        <charset val="134"/>
      </rPr>
      <t>10</t>
    </r>
    <r>
      <rPr>
        <sz val="10"/>
        <rFont val="宋体"/>
        <charset val="134"/>
      </rPr>
      <t>分；
参加学术会议</t>
    </r>
    <r>
      <rPr>
        <sz val="10"/>
        <rFont val="Times New Roman"/>
        <charset val="134"/>
      </rPr>
      <t>5</t>
    </r>
    <r>
      <rPr>
        <sz val="10"/>
        <rFont val="宋体"/>
        <charset val="134"/>
      </rPr>
      <t>次</t>
    </r>
    <r>
      <rPr>
        <sz val="10"/>
        <rFont val="Times New Roman"/>
        <charset val="134"/>
      </rPr>
      <t>0.5</t>
    </r>
    <r>
      <rPr>
        <sz val="10"/>
        <rFont val="宋体"/>
        <charset val="134"/>
      </rPr>
      <t>分；
校级羽毛球女双参与奖</t>
    </r>
    <r>
      <rPr>
        <sz val="10"/>
        <rFont val="Times New Roman"/>
        <charset val="134"/>
      </rPr>
      <t>4</t>
    </r>
    <r>
      <rPr>
        <sz val="10"/>
        <rFont val="宋体"/>
        <charset val="134"/>
      </rPr>
      <t>分</t>
    </r>
  </si>
  <si>
    <r>
      <rPr>
        <sz val="10"/>
        <color rgb="FF000000"/>
        <rFont val="宋体"/>
        <charset val="134"/>
      </rPr>
      <t>团支书</t>
    </r>
    <r>
      <rPr>
        <sz val="10"/>
        <color rgb="FF000000"/>
        <rFont val="Times New Roman"/>
        <charset val="134"/>
      </rPr>
      <t>69</t>
    </r>
    <r>
      <rPr>
        <sz val="10"/>
        <color rgb="FF000000"/>
        <rFont val="宋体"/>
        <charset val="134"/>
      </rPr>
      <t>分</t>
    </r>
  </si>
  <si>
    <t>7/40</t>
  </si>
  <si>
    <t>仲文焕</t>
  </si>
  <si>
    <t>基础分60分；
参加学术会议12次4分
反诈先进个人5分
羽毛球赛参与奖2分
校实验室安全微视频大赛参与奖4分</t>
  </si>
  <si>
    <r>
      <rPr>
        <sz val="10"/>
        <color rgb="FF000000"/>
        <rFont val="宋体"/>
        <charset val="134"/>
      </rPr>
      <t>研会秘书部部长</t>
    </r>
    <r>
      <rPr>
        <sz val="10"/>
        <color rgb="FF000000"/>
        <rFont val="Times New Roman"/>
        <charset val="134"/>
      </rPr>
      <t>69</t>
    </r>
    <r>
      <rPr>
        <sz val="10"/>
        <color rgb="FF000000"/>
        <rFont val="宋体"/>
        <charset val="134"/>
      </rPr>
      <t>分</t>
    </r>
  </si>
  <si>
    <t>8/40</t>
  </si>
  <si>
    <t>张迈</t>
  </si>
  <si>
    <t xml:space="preserve">基础分60分；
参加学术会议11次3.5分；
28届研究生支教团宣讲会优秀志愿者5分  </t>
  </si>
  <si>
    <r>
      <rPr>
        <sz val="10"/>
        <color rgb="FF000000"/>
        <rFont val="宋体"/>
        <charset val="134"/>
      </rPr>
      <t>研会学术部部长</t>
    </r>
    <r>
      <rPr>
        <sz val="10"/>
        <color rgb="FF000000"/>
        <rFont val="Times New Roman"/>
        <charset val="134"/>
      </rPr>
      <t>69</t>
    </r>
    <r>
      <rPr>
        <sz val="10"/>
        <color rgb="FF000000"/>
        <rFont val="宋体"/>
        <charset val="134"/>
      </rPr>
      <t>分</t>
    </r>
  </si>
  <si>
    <t>9/40</t>
  </si>
  <si>
    <t>徐畅</t>
  </si>
  <si>
    <t>基础分60分；
参加学术会议十次三分</t>
  </si>
  <si>
    <r>
      <rPr>
        <sz val="10"/>
        <color rgb="FF000000"/>
        <rFont val="宋体"/>
        <charset val="134"/>
      </rPr>
      <t>研会部长</t>
    </r>
    <r>
      <rPr>
        <sz val="10"/>
        <color rgb="FF000000"/>
        <rFont val="Times New Roman"/>
        <charset val="134"/>
      </rPr>
      <t>69</t>
    </r>
    <r>
      <rPr>
        <sz val="10"/>
        <color rgb="FF000000"/>
        <rFont val="宋体"/>
        <charset val="134"/>
      </rPr>
      <t>分</t>
    </r>
  </si>
  <si>
    <t>10/40</t>
  </si>
  <si>
    <t>高佳露</t>
  </si>
  <si>
    <t>基础分60分；
参加学术会议12次4分；
玩转就业周志愿者5分</t>
  </si>
  <si>
    <t>研会部长69分</t>
  </si>
  <si>
    <t>11/40</t>
  </si>
  <si>
    <t>何悦</t>
  </si>
  <si>
    <r>
      <rPr>
        <sz val="10"/>
        <rFont val="宋体"/>
        <charset val="134"/>
      </rPr>
      <t>基础分</t>
    </r>
    <r>
      <rPr>
        <sz val="10"/>
        <rFont val="Times New Roman"/>
        <charset val="134"/>
      </rPr>
      <t>60</t>
    </r>
    <r>
      <rPr>
        <sz val="10"/>
        <rFont val="宋体"/>
        <charset val="134"/>
      </rPr>
      <t>分；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实验室安全科研知识竞赛一等奖</t>
    </r>
    <r>
      <rPr>
        <sz val="10"/>
        <rFont val="Times New Roman"/>
        <charset val="134"/>
      </rPr>
      <t>10</t>
    </r>
    <r>
      <rPr>
        <sz val="10"/>
        <rFont val="宋体"/>
        <charset val="134"/>
      </rPr>
      <t>分；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纪念中国人民抗日战争朗诵活动志愿者</t>
    </r>
    <r>
      <rPr>
        <sz val="10"/>
        <rFont val="Times New Roman"/>
        <charset val="134"/>
      </rPr>
      <t>5</t>
    </r>
    <r>
      <rPr>
        <sz val="10"/>
        <rFont val="宋体"/>
        <charset val="134"/>
      </rPr>
      <t>分；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玩转就业周志愿者</t>
    </r>
    <r>
      <rPr>
        <sz val="10"/>
        <rFont val="Times New Roman"/>
        <charset val="134"/>
      </rPr>
      <t>5</t>
    </r>
    <r>
      <rPr>
        <sz val="10"/>
        <rFont val="宋体"/>
        <charset val="134"/>
      </rPr>
      <t>分；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急救知识技能竞赛志愿者</t>
    </r>
    <r>
      <rPr>
        <sz val="10"/>
        <rFont val="Times New Roman"/>
        <charset val="134"/>
      </rPr>
      <t>5</t>
    </r>
    <r>
      <rPr>
        <sz val="10"/>
        <rFont val="宋体"/>
        <charset val="134"/>
      </rPr>
      <t>分；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反诈先进个人</t>
    </r>
    <r>
      <rPr>
        <sz val="10"/>
        <rFont val="Times New Roman"/>
        <charset val="134"/>
      </rPr>
      <t>5</t>
    </r>
    <r>
      <rPr>
        <sz val="10"/>
        <rFont val="宋体"/>
        <charset val="134"/>
      </rPr>
      <t>分；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参加学术会议</t>
    </r>
    <r>
      <rPr>
        <sz val="10"/>
        <rFont val="Times New Roman"/>
        <charset val="134"/>
      </rPr>
      <t>12</t>
    </r>
    <r>
      <rPr>
        <sz val="10"/>
        <rFont val="宋体"/>
        <charset val="134"/>
      </rPr>
      <t>次</t>
    </r>
    <r>
      <rPr>
        <sz val="10"/>
        <rFont val="Times New Roman"/>
        <charset val="134"/>
      </rPr>
      <t>4</t>
    </r>
    <r>
      <rPr>
        <sz val="10"/>
        <rFont val="宋体"/>
        <charset val="134"/>
      </rPr>
      <t>分；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南京林业大学第十届研究生</t>
    </r>
    <r>
      <rPr>
        <sz val="10"/>
        <rFont val="Times New Roman"/>
        <charset val="134"/>
      </rPr>
      <t>“</t>
    </r>
    <r>
      <rPr>
        <sz val="10"/>
        <rFont val="宋体"/>
        <charset val="134"/>
      </rPr>
      <t>水杉</t>
    </r>
    <r>
      <rPr>
        <sz val="10"/>
        <rFont val="Times New Roman"/>
        <charset val="134"/>
      </rPr>
      <t>”</t>
    </r>
    <r>
      <rPr>
        <sz val="10"/>
        <rFont val="宋体"/>
        <charset val="134"/>
      </rPr>
      <t>学术沙龙案例大赛参与奖</t>
    </r>
    <r>
      <rPr>
        <sz val="10"/>
        <rFont val="Times New Roman"/>
        <charset val="134"/>
      </rPr>
      <t>4</t>
    </r>
    <r>
      <rPr>
        <sz val="10"/>
        <rFont val="宋体"/>
        <charset val="134"/>
      </rPr>
      <t>分；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五子棋比赛参与奖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分</t>
    </r>
  </si>
  <si>
    <t>12/40</t>
  </si>
  <si>
    <t>汪阳</t>
  </si>
  <si>
    <r>
      <rPr>
        <sz val="10"/>
        <color rgb="FF000000"/>
        <rFont val="宋体"/>
        <charset val="134"/>
      </rPr>
      <t>基础分</t>
    </r>
    <r>
      <rPr>
        <sz val="10"/>
        <color rgb="FF000000"/>
        <rFont val="Times New Roman"/>
        <charset val="134"/>
      </rPr>
      <t>60</t>
    </r>
    <r>
      <rPr>
        <sz val="10"/>
        <color rgb="FF000000"/>
        <rFont val="宋体"/>
        <charset val="134"/>
      </rPr>
      <t>分；</t>
    </r>
    <r>
      <rPr>
        <sz val="10"/>
        <color rgb="FF000000"/>
        <rFont val="Times New Roman"/>
        <charset val="134"/>
      </rPr>
      <t xml:space="preserve">
</t>
    </r>
    <r>
      <rPr>
        <sz val="10"/>
        <color rgb="FF000000"/>
        <rFont val="宋体"/>
        <charset val="134"/>
      </rPr>
      <t>反诈先进个人</t>
    </r>
    <r>
      <rPr>
        <sz val="10"/>
        <color rgb="FF000000"/>
        <rFont val="Times New Roman"/>
        <charset val="134"/>
      </rPr>
      <t>5</t>
    </r>
    <r>
      <rPr>
        <sz val="10"/>
        <color rgb="FF000000"/>
        <rFont val="宋体"/>
        <charset val="134"/>
      </rPr>
      <t>分；</t>
    </r>
    <r>
      <rPr>
        <sz val="10"/>
        <color rgb="FF000000"/>
        <rFont val="Times New Roman"/>
        <charset val="134"/>
      </rPr>
      <t xml:space="preserve">
</t>
    </r>
    <r>
      <rPr>
        <sz val="10"/>
        <color rgb="FF000000"/>
        <rFont val="宋体"/>
        <charset val="134"/>
      </rPr>
      <t>实验室安全科研知识竞赛二等奖</t>
    </r>
    <r>
      <rPr>
        <sz val="10"/>
        <color rgb="FF000000"/>
        <rFont val="Times New Roman"/>
        <charset val="134"/>
      </rPr>
      <t>8</t>
    </r>
    <r>
      <rPr>
        <sz val="10"/>
        <color rgb="FF000000"/>
        <rFont val="宋体"/>
        <charset val="134"/>
      </rPr>
      <t>分；</t>
    </r>
    <r>
      <rPr>
        <sz val="10"/>
        <color rgb="FF000000"/>
        <rFont val="Times New Roman"/>
        <charset val="134"/>
      </rPr>
      <t xml:space="preserve">
</t>
    </r>
    <r>
      <rPr>
        <sz val="10"/>
        <color rgb="FF000000"/>
        <rFont val="宋体"/>
        <charset val="134"/>
      </rPr>
      <t>参加学术会议</t>
    </r>
    <r>
      <rPr>
        <sz val="10"/>
        <color rgb="FF000000"/>
        <rFont val="Times New Roman"/>
        <charset val="134"/>
      </rPr>
      <t>12</t>
    </r>
    <r>
      <rPr>
        <sz val="10"/>
        <color rgb="FF000000"/>
        <rFont val="宋体"/>
        <charset val="134"/>
      </rPr>
      <t>次</t>
    </r>
    <r>
      <rPr>
        <sz val="10"/>
        <color rgb="FF000000"/>
        <rFont val="Times New Roman"/>
        <charset val="134"/>
      </rPr>
      <t>4</t>
    </r>
    <r>
      <rPr>
        <sz val="10"/>
        <color rgb="FF000000"/>
        <rFont val="宋体"/>
        <charset val="134"/>
      </rPr>
      <t>分；</t>
    </r>
    <r>
      <rPr>
        <sz val="10"/>
        <color rgb="FF000000"/>
        <rFont val="Times New Roman"/>
        <charset val="134"/>
      </rPr>
      <t xml:space="preserve">
</t>
    </r>
    <r>
      <rPr>
        <sz val="10"/>
        <color rgb="FF000000"/>
        <rFont val="宋体"/>
        <charset val="134"/>
      </rPr>
      <t>身边的热分析知识科普征文比赛省级一等奖</t>
    </r>
    <r>
      <rPr>
        <sz val="10"/>
        <color rgb="FF000000"/>
        <rFont val="Times New Roman"/>
        <charset val="134"/>
      </rPr>
      <t>50</t>
    </r>
    <r>
      <rPr>
        <sz val="10"/>
        <color rgb="FF000000"/>
        <rFont val="宋体"/>
        <charset val="134"/>
      </rPr>
      <t>分</t>
    </r>
  </si>
  <si>
    <t>江苏省分析测试协会热分析技术多领域应用研讨会作口头报告2分</t>
  </si>
  <si>
    <t>13/40</t>
  </si>
  <si>
    <t>梁万辉</t>
  </si>
  <si>
    <t>基础分60分；
西部计划志愿者5分；
反诈先进个人5分；
羽毛球比赛一等奖10分；
实验室安全科研知识竞赛参与奖2分；         反法西斯战争胜利80周年志愿者5分；         羽毛球“大院杯” 参与奖4分；              参加学术会议11次3.5分</t>
  </si>
  <si>
    <r>
      <rPr>
        <sz val="10"/>
        <color rgb="FF000000"/>
        <rFont val="宋体"/>
        <charset val="134"/>
      </rPr>
      <t>社会实践：美丽中国行</t>
    </r>
    <r>
      <rPr>
        <sz val="10"/>
        <color rgb="FF000000"/>
        <rFont val="Times New Roman"/>
        <charset val="134"/>
      </rPr>
      <t>4</t>
    </r>
    <r>
      <rPr>
        <sz val="10"/>
        <color rgb="FF000000"/>
        <rFont val="宋体"/>
        <charset val="134"/>
      </rPr>
      <t>分</t>
    </r>
  </si>
  <si>
    <t>14/40</t>
  </si>
  <si>
    <t>易茂杰</t>
  </si>
  <si>
    <t>基础分60分；
五子棋比赛二等奖8分；
玩转就业周5分校级羽毛球比赛参与奖4分</t>
  </si>
  <si>
    <t>15/40</t>
  </si>
  <si>
    <t>王梁胜</t>
  </si>
  <si>
    <t>基础分60分；
参加学术会议9次2.5分；
反诈先进个人5分；
羽毛球参与奖2分；
校级羽毛球比赛参与奖4分</t>
  </si>
  <si>
    <t>16/40</t>
  </si>
  <si>
    <t>王婷</t>
  </si>
  <si>
    <t>基础分60分；
反诈先进个人5分；
实验室安全科研知识竞赛参与奖2分；
参加学术会议12次4分</t>
  </si>
  <si>
    <t>17/40</t>
  </si>
  <si>
    <t>卢冰艳</t>
  </si>
  <si>
    <r>
      <rPr>
        <sz val="10"/>
        <rFont val="宋体"/>
        <charset val="134"/>
      </rPr>
      <t>基础分</t>
    </r>
    <r>
      <rPr>
        <sz val="10"/>
        <rFont val="Times New Roman"/>
        <charset val="134"/>
      </rPr>
      <t>60</t>
    </r>
    <r>
      <rPr>
        <sz val="10"/>
        <rFont val="宋体"/>
        <charset val="134"/>
      </rPr>
      <t>分；</t>
    </r>
    <r>
      <rPr>
        <sz val="10"/>
        <rFont val="Times New Roman"/>
        <charset val="134"/>
      </rPr>
      <t xml:space="preserve">
"</t>
    </r>
    <r>
      <rPr>
        <sz val="10"/>
        <rFont val="宋体"/>
        <charset val="134"/>
      </rPr>
      <t>实验室安全科研知识竞赛参与奖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分；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纪念中国人民抗日战争朗诵活动志愿者</t>
    </r>
    <r>
      <rPr>
        <sz val="10"/>
        <rFont val="Times New Roman"/>
        <charset val="134"/>
      </rPr>
      <t>5</t>
    </r>
    <r>
      <rPr>
        <sz val="10"/>
        <rFont val="宋体"/>
        <charset val="134"/>
      </rPr>
      <t>分；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玩转就业周志愿者</t>
    </r>
    <r>
      <rPr>
        <sz val="10"/>
        <rFont val="Times New Roman"/>
        <charset val="134"/>
      </rPr>
      <t>5</t>
    </r>
    <r>
      <rPr>
        <sz val="10"/>
        <rFont val="宋体"/>
        <charset val="134"/>
      </rPr>
      <t>分；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急救知识技能竞赛志愿者</t>
    </r>
    <r>
      <rPr>
        <sz val="10"/>
        <rFont val="Times New Roman"/>
        <charset val="134"/>
      </rPr>
      <t>5</t>
    </r>
    <r>
      <rPr>
        <sz val="10"/>
        <rFont val="宋体"/>
        <charset val="134"/>
      </rPr>
      <t>分；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反诈先进个人</t>
    </r>
    <r>
      <rPr>
        <sz val="10"/>
        <rFont val="Times New Roman"/>
        <charset val="134"/>
      </rPr>
      <t>5</t>
    </r>
    <r>
      <rPr>
        <sz val="10"/>
        <rFont val="宋体"/>
        <charset val="134"/>
      </rPr>
      <t>分；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参加学术会议</t>
    </r>
    <r>
      <rPr>
        <sz val="10"/>
        <rFont val="Times New Roman"/>
        <charset val="134"/>
      </rPr>
      <t>12</t>
    </r>
    <r>
      <rPr>
        <sz val="10"/>
        <rFont val="宋体"/>
        <charset val="134"/>
      </rPr>
      <t>次</t>
    </r>
    <r>
      <rPr>
        <sz val="10"/>
        <rFont val="Times New Roman"/>
        <charset val="134"/>
      </rPr>
      <t>4</t>
    </r>
    <r>
      <rPr>
        <sz val="10"/>
        <rFont val="宋体"/>
        <charset val="134"/>
      </rPr>
      <t>分；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南京林业大学第十届研究生</t>
    </r>
    <r>
      <rPr>
        <sz val="10"/>
        <rFont val="Times New Roman"/>
        <charset val="134"/>
      </rPr>
      <t>“</t>
    </r>
    <r>
      <rPr>
        <sz val="10"/>
        <rFont val="宋体"/>
        <charset val="134"/>
      </rPr>
      <t>水杉</t>
    </r>
    <r>
      <rPr>
        <sz val="10"/>
        <rFont val="Times New Roman"/>
        <charset val="134"/>
      </rPr>
      <t>”</t>
    </r>
    <r>
      <rPr>
        <sz val="10"/>
        <rFont val="宋体"/>
        <charset val="134"/>
      </rPr>
      <t>学术沙龙案例大赛参与奖</t>
    </r>
    <r>
      <rPr>
        <sz val="10"/>
        <rFont val="Times New Roman"/>
        <charset val="134"/>
      </rPr>
      <t>4</t>
    </r>
    <r>
      <rPr>
        <sz val="10"/>
        <rFont val="宋体"/>
        <charset val="134"/>
      </rPr>
      <t>分；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五子棋比赛参与奖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分；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象棋比赛参与奖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分；</t>
    </r>
  </si>
  <si>
    <t>18/40</t>
  </si>
  <si>
    <t>李盈盈</t>
  </si>
  <si>
    <r>
      <rPr>
        <sz val="10"/>
        <color rgb="FF000000"/>
        <rFont val="宋体"/>
        <charset val="134"/>
      </rPr>
      <t>基础分60分；
参加学术会议</t>
    </r>
    <r>
      <rPr>
        <sz val="10"/>
        <color rgb="FF000000"/>
        <rFont val="Times New Roman"/>
        <charset val="134"/>
      </rPr>
      <t>12</t>
    </r>
    <r>
      <rPr>
        <sz val="10"/>
        <color rgb="FF000000"/>
        <rFont val="宋体"/>
        <charset val="134"/>
      </rPr>
      <t>次</t>
    </r>
    <r>
      <rPr>
        <sz val="10"/>
        <color rgb="FF000000"/>
        <rFont val="Times New Roman"/>
        <charset val="134"/>
      </rPr>
      <t>4</t>
    </r>
    <r>
      <rPr>
        <sz val="10"/>
        <color rgb="FF000000"/>
        <rFont val="宋体"/>
        <charset val="134"/>
      </rPr>
      <t>分；
反诈先进个人</t>
    </r>
    <r>
      <rPr>
        <sz val="10"/>
        <color rgb="FF000000"/>
        <rFont val="Times New Roman"/>
        <charset val="134"/>
      </rPr>
      <t>5</t>
    </r>
    <r>
      <rPr>
        <sz val="10"/>
        <color rgb="FF000000"/>
        <rFont val="宋体"/>
        <charset val="134"/>
      </rPr>
      <t>分；
西部计划宣讲会志愿者</t>
    </r>
    <r>
      <rPr>
        <sz val="10"/>
        <color rgb="FF000000"/>
        <rFont val="Times New Roman"/>
        <charset val="134"/>
      </rPr>
      <t>5</t>
    </r>
    <r>
      <rPr>
        <sz val="10"/>
        <color rgb="FF000000"/>
        <rFont val="宋体"/>
        <charset val="134"/>
      </rPr>
      <t>分；
生态文化节开幕式志愿者</t>
    </r>
    <r>
      <rPr>
        <sz val="10"/>
        <color rgb="FF000000"/>
        <rFont val="Times New Roman"/>
        <charset val="134"/>
      </rPr>
      <t>5</t>
    </r>
    <r>
      <rPr>
        <sz val="10"/>
        <color rgb="FF000000"/>
        <rFont val="宋体"/>
        <charset val="134"/>
      </rPr>
      <t>分；</t>
    </r>
    <r>
      <rPr>
        <sz val="10"/>
        <color rgb="FF000000"/>
        <rFont val="Times New Roman"/>
        <charset val="134"/>
      </rPr>
      <t xml:space="preserve">                                      </t>
    </r>
    <r>
      <rPr>
        <sz val="10"/>
        <color rgb="FF000000"/>
        <rFont val="宋体"/>
        <charset val="134"/>
      </rPr>
      <t>反法西斯战争胜利</t>
    </r>
    <r>
      <rPr>
        <sz val="10"/>
        <color rgb="FF000000"/>
        <rFont val="Times New Roman"/>
        <charset val="134"/>
      </rPr>
      <t>80</t>
    </r>
    <r>
      <rPr>
        <sz val="10"/>
        <color rgb="FF000000"/>
        <rFont val="宋体"/>
        <charset val="134"/>
      </rPr>
      <t>周年</t>
    </r>
    <r>
      <rPr>
        <sz val="10"/>
        <color rgb="FF000000"/>
        <rFont val="Times New Roman"/>
        <charset val="134"/>
      </rPr>
      <t>5</t>
    </r>
    <r>
      <rPr>
        <sz val="10"/>
        <color rgb="FF000000"/>
        <rFont val="宋体"/>
        <charset val="134"/>
      </rPr>
      <t>分；</t>
    </r>
    <r>
      <rPr>
        <sz val="10"/>
        <color rgb="FF000000"/>
        <rFont val="Times New Roman"/>
        <charset val="134"/>
      </rPr>
      <t xml:space="preserve">                                   28</t>
    </r>
    <r>
      <rPr>
        <sz val="10"/>
        <color rgb="FF000000"/>
        <rFont val="宋体"/>
        <charset val="134"/>
      </rPr>
      <t>届研究生支教团志愿者</t>
    </r>
    <r>
      <rPr>
        <sz val="10"/>
        <color rgb="FF000000"/>
        <rFont val="Times New Roman"/>
        <charset val="134"/>
      </rPr>
      <t>5</t>
    </r>
    <r>
      <rPr>
        <sz val="10"/>
        <color rgb="FF000000"/>
        <rFont val="宋体"/>
        <charset val="134"/>
      </rPr>
      <t>分；</t>
    </r>
    <r>
      <rPr>
        <sz val="10"/>
        <color rgb="FF000000"/>
        <rFont val="Times New Roman"/>
        <charset val="134"/>
      </rPr>
      <t xml:space="preserve">                      </t>
    </r>
    <r>
      <rPr>
        <sz val="10"/>
        <color rgb="FF000000"/>
        <rFont val="宋体"/>
        <charset val="134"/>
      </rPr>
      <t>院迎新志愿者</t>
    </r>
    <r>
      <rPr>
        <sz val="10"/>
        <color rgb="FF000000"/>
        <rFont val="Times New Roman"/>
        <charset val="134"/>
      </rPr>
      <t>5</t>
    </r>
    <r>
      <rPr>
        <sz val="10"/>
        <color rgb="FF000000"/>
        <rFont val="宋体"/>
        <charset val="134"/>
      </rPr>
      <t>分</t>
    </r>
  </si>
  <si>
    <r>
      <rPr>
        <sz val="10"/>
        <color rgb="FF000000"/>
        <rFont val="Times New Roman"/>
        <charset val="134"/>
      </rPr>
      <t>“</t>
    </r>
    <r>
      <rPr>
        <sz val="10"/>
        <color rgb="FF000000"/>
        <rFont val="宋体"/>
        <charset val="134"/>
      </rPr>
      <t>招行杯</t>
    </r>
    <r>
      <rPr>
        <sz val="10"/>
        <color rgb="FF000000"/>
        <rFont val="Times New Roman"/>
        <charset val="134"/>
      </rPr>
      <t>”</t>
    </r>
    <r>
      <rPr>
        <sz val="10"/>
        <color rgb="FF000000"/>
        <rFont val="宋体"/>
        <charset val="134"/>
      </rPr>
      <t>第十八届全国大学生节能减排社会实践与科技竞赛三等奖（国家级</t>
    </r>
    <r>
      <rPr>
        <sz val="10"/>
        <color rgb="FF000000"/>
        <rFont val="Times New Roman"/>
        <charset val="134"/>
      </rPr>
      <t>/</t>
    </r>
    <r>
      <rPr>
        <sz val="10"/>
        <color rgb="FF000000"/>
        <rFont val="宋体"/>
        <charset val="134"/>
      </rPr>
      <t>三等奖）</t>
    </r>
    <r>
      <rPr>
        <sz val="10"/>
        <color rgb="FF000000"/>
        <rFont val="Times New Roman"/>
        <charset val="134"/>
      </rPr>
      <t>0.2</t>
    </r>
    <r>
      <rPr>
        <sz val="10"/>
        <color rgb="FF000000"/>
        <rFont val="宋体"/>
        <charset val="134"/>
      </rPr>
      <t>分</t>
    </r>
  </si>
  <si>
    <t>19/40</t>
  </si>
  <si>
    <t>郑海伦</t>
  </si>
  <si>
    <t>基础分60分；
参加学术会议12次4分</t>
  </si>
  <si>
    <t>20/40</t>
  </si>
  <si>
    <t>胡莹莹</t>
  </si>
  <si>
    <r>
      <rPr>
        <sz val="10"/>
        <rFont val="宋体"/>
        <charset val="134"/>
      </rPr>
      <t>基础分</t>
    </r>
    <r>
      <rPr>
        <sz val="10"/>
        <rFont val="Times New Roman"/>
        <charset val="134"/>
      </rPr>
      <t>60</t>
    </r>
    <r>
      <rPr>
        <sz val="10"/>
        <rFont val="宋体"/>
        <charset val="134"/>
      </rPr>
      <t>分；
反诈先进个人</t>
    </r>
    <r>
      <rPr>
        <sz val="10"/>
        <rFont val="Times New Roman"/>
        <charset val="134"/>
      </rPr>
      <t xml:space="preserve"> 5 </t>
    </r>
    <r>
      <rPr>
        <sz val="10"/>
        <rFont val="宋体"/>
        <charset val="134"/>
      </rPr>
      <t>分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参加学术会议</t>
    </r>
    <r>
      <rPr>
        <sz val="10"/>
        <rFont val="Times New Roman"/>
        <charset val="134"/>
      </rPr>
      <t xml:space="preserve"> 9 </t>
    </r>
    <r>
      <rPr>
        <sz val="10"/>
        <rFont val="宋体"/>
        <charset val="134"/>
      </rPr>
      <t>次</t>
    </r>
    <r>
      <rPr>
        <sz val="10"/>
        <rFont val="Times New Roman"/>
        <charset val="134"/>
      </rPr>
      <t xml:space="preserve"> 2.5 </t>
    </r>
    <r>
      <rPr>
        <sz val="10"/>
        <rFont val="宋体"/>
        <charset val="134"/>
      </rPr>
      <t>分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五子棋比赛参与奖</t>
    </r>
    <r>
      <rPr>
        <sz val="10"/>
        <rFont val="Times New Roman"/>
        <charset val="134"/>
      </rPr>
      <t xml:space="preserve"> 2 </t>
    </r>
    <r>
      <rPr>
        <sz val="10"/>
        <rFont val="宋体"/>
        <charset val="134"/>
      </rPr>
      <t>分</t>
    </r>
  </si>
  <si>
    <t>21/40</t>
  </si>
  <si>
    <t>易闯</t>
  </si>
  <si>
    <r>
      <rPr>
        <sz val="10"/>
        <color rgb="FF000000"/>
        <rFont val="宋体"/>
        <charset val="134"/>
      </rPr>
      <t>基础分</t>
    </r>
    <r>
      <rPr>
        <sz val="10"/>
        <color rgb="FF000000"/>
        <rFont val="Times New Roman"/>
        <charset val="134"/>
      </rPr>
      <t>60</t>
    </r>
    <r>
      <rPr>
        <sz val="10"/>
        <color rgb="FF000000"/>
        <rFont val="宋体"/>
        <charset val="134"/>
      </rPr>
      <t>分；</t>
    </r>
    <r>
      <rPr>
        <sz val="10"/>
        <color rgb="FF000000"/>
        <rFont val="Times New Roman"/>
        <charset val="134"/>
      </rPr>
      <t xml:space="preserve">
</t>
    </r>
    <r>
      <rPr>
        <sz val="10"/>
        <color rgb="FF000000"/>
        <rFont val="宋体"/>
        <charset val="134"/>
      </rPr>
      <t>象棋比赛二等奖</t>
    </r>
    <r>
      <rPr>
        <sz val="10"/>
        <color rgb="FF000000"/>
        <rFont val="Times New Roman"/>
        <charset val="134"/>
      </rPr>
      <t>8</t>
    </r>
    <r>
      <rPr>
        <sz val="10"/>
        <color rgb="FF000000"/>
        <rFont val="宋体"/>
        <charset val="134"/>
      </rPr>
      <t>分</t>
    </r>
    <r>
      <rPr>
        <sz val="10"/>
        <color rgb="FF000000"/>
        <rFont val="Times New Roman"/>
        <charset val="134"/>
      </rPr>
      <t xml:space="preserve">
</t>
    </r>
    <r>
      <rPr>
        <sz val="10"/>
        <color rgb="FF000000"/>
        <rFont val="宋体"/>
        <charset val="134"/>
      </rPr>
      <t>院迎新志愿者</t>
    </r>
    <r>
      <rPr>
        <sz val="10"/>
        <color rgb="FF000000"/>
        <rFont val="Times New Roman"/>
        <charset val="134"/>
      </rPr>
      <t>5</t>
    </r>
    <r>
      <rPr>
        <sz val="10"/>
        <color rgb="FF000000"/>
        <rFont val="宋体"/>
        <charset val="134"/>
      </rPr>
      <t>分</t>
    </r>
    <r>
      <rPr>
        <sz val="10"/>
        <color rgb="FF000000"/>
        <rFont val="Times New Roman"/>
        <charset val="134"/>
      </rPr>
      <t xml:space="preserve">
</t>
    </r>
    <r>
      <rPr>
        <sz val="10"/>
        <color rgb="FF000000"/>
        <rFont val="宋体"/>
        <charset val="134"/>
      </rPr>
      <t>参加学术会议</t>
    </r>
    <r>
      <rPr>
        <sz val="10"/>
        <color rgb="FF000000"/>
        <rFont val="Times New Roman"/>
        <charset val="134"/>
      </rPr>
      <t>12</t>
    </r>
    <r>
      <rPr>
        <sz val="10"/>
        <color rgb="FF000000"/>
        <rFont val="宋体"/>
        <charset val="134"/>
      </rPr>
      <t>次</t>
    </r>
    <r>
      <rPr>
        <sz val="10"/>
        <color rgb="FF000000"/>
        <rFont val="Times New Roman"/>
        <charset val="134"/>
      </rPr>
      <t>4</t>
    </r>
    <r>
      <rPr>
        <sz val="10"/>
        <color rgb="FF000000"/>
        <rFont val="宋体"/>
        <charset val="134"/>
      </rPr>
      <t>分</t>
    </r>
  </si>
  <si>
    <t>22/40</t>
  </si>
  <si>
    <t>陈鹏宇</t>
  </si>
  <si>
    <t>基础分60分；
参加学术会议10次3分；
暖冬行动优秀志愿者5分；
五子棋参与奖2分；
象棋参与奖2分</t>
  </si>
  <si>
    <t>23/40</t>
  </si>
  <si>
    <t>马嫄玲</t>
  </si>
  <si>
    <r>
      <rPr>
        <sz val="10"/>
        <rFont val="宋体"/>
        <charset val="134"/>
      </rPr>
      <t>基础分</t>
    </r>
    <r>
      <rPr>
        <sz val="10"/>
        <rFont val="Times New Roman"/>
        <charset val="134"/>
      </rPr>
      <t>60</t>
    </r>
    <r>
      <rPr>
        <sz val="10"/>
        <rFont val="宋体"/>
        <charset val="134"/>
      </rPr>
      <t>分；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参加学术会议</t>
    </r>
    <r>
      <rPr>
        <sz val="10"/>
        <rFont val="Times New Roman"/>
        <charset val="134"/>
      </rPr>
      <t>12</t>
    </r>
    <r>
      <rPr>
        <sz val="10"/>
        <rFont val="宋体"/>
        <charset val="134"/>
      </rPr>
      <t>次</t>
    </r>
    <r>
      <rPr>
        <sz val="10"/>
        <rFont val="Times New Roman"/>
        <charset val="134"/>
      </rPr>
      <t>4</t>
    </r>
    <r>
      <rPr>
        <sz val="10"/>
        <rFont val="宋体"/>
        <charset val="134"/>
      </rPr>
      <t>分</t>
    </r>
  </si>
  <si>
    <t>24/40</t>
  </si>
  <si>
    <t>汪宇</t>
  </si>
  <si>
    <t>基础分60分；
参加学术会议6次1分</t>
  </si>
  <si>
    <t>25/40</t>
  </si>
  <si>
    <t>王孜琳</t>
  </si>
  <si>
    <t>基础分60分；
参加学术会议4次0分</t>
  </si>
  <si>
    <t>26/40</t>
  </si>
  <si>
    <t>吕平</t>
  </si>
  <si>
    <t>基础分60分；
参加学术会议7次1.5分</t>
  </si>
  <si>
    <t>27/40</t>
  </si>
  <si>
    <t>孙树培</t>
  </si>
  <si>
    <t>基础分60分；
参加学术会议10次3分
羽毛球赛参与奖2分
反诈先进个人5分</t>
  </si>
  <si>
    <t>28/40</t>
  </si>
  <si>
    <t>卢忠艳</t>
  </si>
  <si>
    <t>29/40</t>
  </si>
  <si>
    <t>甘延辉</t>
  </si>
  <si>
    <t>基础分60分；
五子棋比赛参与奖2分；
参加学术会议5次0.5分；
违纪通报批评-30</t>
  </si>
  <si>
    <r>
      <rPr>
        <sz val="10"/>
        <color rgb="FF000000"/>
        <rFont val="宋体"/>
        <charset val="134"/>
      </rPr>
      <t>研会秘书部部长</t>
    </r>
    <r>
      <rPr>
        <sz val="10"/>
        <color rgb="FF000000"/>
        <rFont val="Times New Roman"/>
        <charset val="134"/>
      </rPr>
      <t>69</t>
    </r>
    <r>
      <rPr>
        <sz val="10"/>
        <color rgb="FF000000"/>
        <rFont val="宋体"/>
        <charset val="134"/>
      </rPr>
      <t>分；</t>
    </r>
    <r>
      <rPr>
        <sz val="10"/>
        <color rgb="FF000000"/>
        <rFont val="Times New Roman"/>
        <charset val="134"/>
      </rPr>
      <t xml:space="preserve">
</t>
    </r>
    <r>
      <rPr>
        <sz val="10"/>
        <color rgb="FF000000"/>
        <rFont val="宋体"/>
        <charset val="134"/>
      </rPr>
      <t>社会实践：美丽中国行</t>
    </r>
    <r>
      <rPr>
        <sz val="10"/>
        <color rgb="FF000000"/>
        <rFont val="Times New Roman"/>
        <charset val="134"/>
      </rPr>
      <t>4</t>
    </r>
    <r>
      <rPr>
        <sz val="10"/>
        <color rgb="FF000000"/>
        <rFont val="宋体"/>
        <charset val="134"/>
      </rPr>
      <t>分</t>
    </r>
  </si>
  <si>
    <t>30/40</t>
  </si>
  <si>
    <t>师刘会</t>
  </si>
  <si>
    <t>基础分60分；
参加学术会议六次1分</t>
  </si>
  <si>
    <t>31/40</t>
  </si>
  <si>
    <t>邵颖慧</t>
  </si>
  <si>
    <t>基础分60分；
参加学术会议9次2.5分</t>
  </si>
  <si>
    <t>32/40</t>
  </si>
  <si>
    <t>刘苗苗</t>
  </si>
  <si>
    <t>5分</t>
  </si>
  <si>
    <r>
      <rPr>
        <sz val="10"/>
        <color rgb="FF000000"/>
        <rFont val="宋体"/>
        <charset val="134"/>
      </rPr>
      <t>基础分</t>
    </r>
    <r>
      <rPr>
        <sz val="10"/>
        <color rgb="FF000000"/>
        <rFont val="Times New Roman"/>
        <charset val="134"/>
      </rPr>
      <t>60</t>
    </r>
    <r>
      <rPr>
        <sz val="10"/>
        <color rgb="FF000000"/>
        <rFont val="宋体"/>
        <charset val="134"/>
      </rPr>
      <t>分；</t>
    </r>
    <r>
      <rPr>
        <sz val="10"/>
        <color rgb="FF000000"/>
        <rFont val="Times New Roman"/>
        <charset val="134"/>
      </rPr>
      <t xml:space="preserve">
</t>
    </r>
    <r>
      <rPr>
        <sz val="10"/>
        <color rgb="FF000000"/>
        <rFont val="宋体"/>
        <charset val="134"/>
      </rPr>
      <t>参加学术会议</t>
    </r>
    <r>
      <rPr>
        <sz val="10"/>
        <color rgb="FF000000"/>
        <rFont val="Times New Roman"/>
        <charset val="134"/>
      </rPr>
      <t>10</t>
    </r>
    <r>
      <rPr>
        <sz val="10"/>
        <color rgb="FF000000"/>
        <rFont val="宋体"/>
        <charset val="134"/>
      </rPr>
      <t>次</t>
    </r>
    <r>
      <rPr>
        <sz val="10"/>
        <color rgb="FF000000"/>
        <rFont val="Times New Roman"/>
        <charset val="134"/>
      </rPr>
      <t>3</t>
    </r>
    <r>
      <rPr>
        <sz val="10"/>
        <color rgb="FF000000"/>
        <rFont val="宋体"/>
        <charset val="134"/>
      </rPr>
      <t>分；
五子棋比赛参与奖</t>
    </r>
    <r>
      <rPr>
        <sz val="10"/>
        <color rgb="FF000000"/>
        <rFont val="Times New Roman"/>
        <charset val="134"/>
      </rPr>
      <t>2</t>
    </r>
    <r>
      <rPr>
        <sz val="10"/>
        <color rgb="FF000000"/>
        <rFont val="宋体"/>
        <charset val="134"/>
      </rPr>
      <t>分</t>
    </r>
  </si>
  <si>
    <t>33/40</t>
  </si>
  <si>
    <t>陈珍鹏</t>
  </si>
  <si>
    <t>34/40</t>
  </si>
  <si>
    <t>崔蓓蓓</t>
  </si>
  <si>
    <t>基础分60分；
参加学术会议12次4分；
院迎新志愿者5分</t>
  </si>
  <si>
    <t>35/40</t>
  </si>
  <si>
    <t>李硕</t>
  </si>
  <si>
    <t xml:space="preserve">基础分60分；
参加学术会议10次3分
</t>
  </si>
  <si>
    <t>36/40</t>
  </si>
  <si>
    <t>孙宇琛</t>
  </si>
  <si>
    <t>基础分60分；
参加学术会议4次</t>
  </si>
  <si>
    <t>37/40</t>
  </si>
  <si>
    <t>张欣</t>
  </si>
  <si>
    <t>基础分60分；
参加学术会议10次3分</t>
  </si>
  <si>
    <t>38/40</t>
  </si>
  <si>
    <t>杜泽泉</t>
  </si>
  <si>
    <t>39/40</t>
  </si>
  <si>
    <t>李德明</t>
  </si>
  <si>
    <t>40/40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</si>
</sst>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_ "/>
  </numFmts>
  <fonts count="54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theme="1"/>
      <name val="Times New Roman"/>
      <charset val="134"/>
    </font>
    <font>
      <b/>
      <sz val="20"/>
      <name val="黑体"/>
      <charset val="134"/>
    </font>
    <font>
      <b/>
      <sz val="16"/>
      <name val="宋体"/>
      <charset val="134"/>
    </font>
    <font>
      <b/>
      <sz val="14"/>
      <name val="宋体"/>
      <charset val="134"/>
    </font>
    <font>
      <b/>
      <sz val="16"/>
      <name val="Times New Roman"/>
      <charset val="134"/>
    </font>
    <font>
      <b/>
      <sz val="11"/>
      <name val="宋体"/>
      <charset val="134"/>
    </font>
    <font>
      <b/>
      <sz val="11"/>
      <name val="Times New Roman"/>
      <charset val="134"/>
    </font>
    <font>
      <sz val="12"/>
      <name val="Times New Roman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sz val="12"/>
      <color rgb="FF000000"/>
      <name val="宋体"/>
      <charset val="134"/>
    </font>
    <font>
      <b/>
      <sz val="14"/>
      <name val="Times New Roman"/>
      <charset val="134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rgb="FF000000"/>
      <name val="宋体"/>
      <charset val="134"/>
    </font>
    <font>
      <sz val="10"/>
      <color rgb="FF000000"/>
      <name val="Times New Roman"/>
      <charset val="134"/>
    </font>
    <font>
      <sz val="10"/>
      <name val="宋体"/>
      <charset val="134"/>
    </font>
    <font>
      <sz val="10"/>
      <name val="Times New Roman"/>
      <charset val="134"/>
    </font>
    <font>
      <sz val="10"/>
      <color rgb="FF000000"/>
      <name val="宋体"/>
      <charset val="0"/>
    </font>
    <font>
      <sz val="10"/>
      <color rgb="FF000000"/>
      <name val="Times New Roman"/>
      <charset val="0"/>
    </font>
    <font>
      <sz val="11"/>
      <color rgb="FF000000"/>
      <name val="Times New Roman"/>
      <charset val="0"/>
    </font>
    <font>
      <sz val="11"/>
      <color rgb="FF000000"/>
      <name val="宋体"/>
      <charset val="0"/>
    </font>
    <font>
      <sz val="10"/>
      <name val="汉仪书宋二KW"/>
      <charset val="0"/>
    </font>
    <font>
      <sz val="10"/>
      <name val="Times New Roman"/>
      <charset val="0"/>
    </font>
    <font>
      <sz val="10"/>
      <name val="宋体"/>
      <charset val="0"/>
    </font>
    <font>
      <sz val="11"/>
      <name val="Times New Roman"/>
      <charset val="0"/>
    </font>
    <font>
      <sz val="11"/>
      <name val="宋体"/>
      <charset val="0"/>
    </font>
    <font>
      <sz val="11"/>
      <name val="汉仪书宋二KW"/>
      <charset val="0"/>
    </font>
    <font>
      <sz val="11"/>
      <name val="Times New Roman"/>
      <charset val="134"/>
    </font>
    <font>
      <sz val="11"/>
      <name val="宋体"/>
      <charset val="134"/>
    </font>
    <font>
      <sz val="12"/>
      <color rgb="FF000000"/>
      <name val="Times New Roman"/>
      <charset val="134"/>
    </font>
    <font>
      <sz val="10"/>
      <color rgb="FF000000"/>
      <name val="汉仪书宋二KW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22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23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0" borderId="24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25" applyNumberFormat="0" applyAlignment="0" applyProtection="0">
      <alignment vertical="center"/>
    </xf>
    <xf numFmtId="0" fontId="26" fillId="4" borderId="26" applyNumberFormat="0" applyAlignment="0" applyProtection="0">
      <alignment vertical="center"/>
    </xf>
    <xf numFmtId="0" fontId="27" fillId="4" borderId="25" applyNumberFormat="0" applyAlignment="0" applyProtection="0">
      <alignment vertical="center"/>
    </xf>
    <xf numFmtId="0" fontId="28" fillId="5" borderId="27" applyNumberFormat="0" applyAlignment="0" applyProtection="0">
      <alignment vertical="center"/>
    </xf>
    <xf numFmtId="0" fontId="29" fillId="0" borderId="28" applyNumberFormat="0" applyFill="0" applyAlignment="0" applyProtection="0">
      <alignment vertical="center"/>
    </xf>
    <xf numFmtId="0" fontId="30" fillId="0" borderId="29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</cellStyleXfs>
  <cellXfs count="71">
    <xf numFmtId="0" fontId="0" fillId="0" borderId="0" xfId="0" applyBorder="1">
      <alignment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0" fontId="4" fillId="0" borderId="2" xfId="0" applyNumberFormat="1" applyFont="1" applyBorder="1" applyAlignment="1">
      <alignment horizontal="center" vertical="center" wrapText="1"/>
    </xf>
    <xf numFmtId="10" fontId="4" fillId="0" borderId="3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10" fontId="4" fillId="0" borderId="4" xfId="0" applyNumberFormat="1" applyFont="1" applyBorder="1" applyAlignment="1">
      <alignment horizontal="center" vertical="center" wrapText="1"/>
    </xf>
    <xf numFmtId="10" fontId="5" fillId="0" borderId="5" xfId="0" applyNumberFormat="1" applyFont="1" applyBorder="1" applyAlignment="1">
      <alignment horizontal="center" vertical="center" wrapText="1"/>
    </xf>
    <xf numFmtId="10" fontId="5" fillId="0" borderId="6" xfId="0" applyNumberFormat="1" applyFont="1" applyBorder="1" applyAlignment="1">
      <alignment horizontal="center" vertical="center" wrapText="1"/>
    </xf>
    <xf numFmtId="10" fontId="5" fillId="0" borderId="7" xfId="0" applyNumberFormat="1" applyFont="1" applyBorder="1" applyAlignment="1">
      <alignment horizontal="center" vertical="center" wrapText="1"/>
    </xf>
    <xf numFmtId="10" fontId="6" fillId="0" borderId="8" xfId="0" applyNumberFormat="1" applyFont="1" applyBorder="1" applyAlignment="1">
      <alignment horizontal="center" vertical="center" wrapText="1"/>
    </xf>
    <xf numFmtId="10" fontId="6" fillId="0" borderId="9" xfId="0" applyNumberFormat="1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10" fontId="6" fillId="0" borderId="10" xfId="0" applyNumberFormat="1" applyFont="1" applyBorder="1" applyAlignment="1">
      <alignment horizontal="center" vertical="center" wrapText="1"/>
    </xf>
    <xf numFmtId="10" fontId="7" fillId="0" borderId="8" xfId="0" applyNumberFormat="1" applyFont="1" applyBorder="1" applyAlignment="1">
      <alignment horizontal="center" vertical="center" wrapText="1"/>
    </xf>
    <xf numFmtId="10" fontId="7" fillId="0" borderId="9" xfId="0" applyNumberFormat="1" applyFont="1" applyBorder="1" applyAlignment="1">
      <alignment horizontal="center" vertical="center" wrapText="1"/>
    </xf>
    <xf numFmtId="10" fontId="8" fillId="0" borderId="11" xfId="0" applyNumberFormat="1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 readingOrder="1"/>
    </xf>
    <xf numFmtId="0" fontId="10" fillId="0" borderId="11" xfId="0" applyFont="1" applyBorder="1" applyAlignment="1">
      <alignment horizontal="center" vertical="center" wrapText="1" readingOrder="1"/>
    </xf>
    <xf numFmtId="176" fontId="9" fillId="0" borderId="8" xfId="0" applyNumberFormat="1" applyFont="1" applyBorder="1" applyAlignment="1">
      <alignment horizontal="center" vertical="center" wrapText="1"/>
    </xf>
    <xf numFmtId="176" fontId="9" fillId="0" borderId="12" xfId="0" applyNumberFormat="1" applyFont="1" applyBorder="1" applyAlignment="1">
      <alignment horizontal="center" vertical="center" wrapText="1"/>
    </xf>
    <xf numFmtId="0" fontId="11" fillId="0" borderId="9" xfId="0" applyFont="1" applyBorder="1" applyAlignment="1">
      <alignment horizontal="left" vertical="center" wrapText="1"/>
    </xf>
    <xf numFmtId="176" fontId="9" fillId="0" borderId="13" xfId="0" applyNumberFormat="1" applyFont="1" applyBorder="1" applyAlignment="1">
      <alignment horizontal="center" vertical="center" wrapText="1"/>
    </xf>
    <xf numFmtId="0" fontId="12" fillId="0" borderId="9" xfId="0" applyFont="1" applyBorder="1" applyAlignment="1">
      <alignment horizontal="left" vertical="center" wrapText="1"/>
    </xf>
    <xf numFmtId="0" fontId="10" fillId="0" borderId="14" xfId="0" applyFont="1" applyBorder="1" applyAlignment="1">
      <alignment horizontal="center" vertical="center" wrapText="1" readingOrder="1"/>
    </xf>
    <xf numFmtId="0" fontId="10" fillId="0" borderId="15" xfId="0" applyFont="1" applyBorder="1" applyAlignment="1">
      <alignment horizontal="center" vertical="center" wrapText="1" readingOrder="1"/>
    </xf>
    <xf numFmtId="176" fontId="9" fillId="0" borderId="16" xfId="0" applyNumberFormat="1" applyFont="1" applyBorder="1" applyAlignment="1">
      <alignment horizontal="center" vertical="center" wrapText="1"/>
    </xf>
    <xf numFmtId="176" fontId="9" fillId="0" borderId="17" xfId="0" applyNumberFormat="1" applyFont="1" applyBorder="1" applyAlignment="1">
      <alignment horizontal="center" vertical="center" wrapText="1"/>
    </xf>
    <xf numFmtId="0" fontId="11" fillId="0" borderId="14" xfId="0" applyFont="1" applyBorder="1" applyAlignment="1">
      <alignment horizontal="left" vertical="center" wrapText="1"/>
    </xf>
    <xf numFmtId="176" fontId="9" fillId="0" borderId="18" xfId="0" applyNumberFormat="1" applyFont="1" applyBorder="1" applyAlignment="1">
      <alignment horizontal="center" vertical="center" wrapText="1"/>
    </xf>
    <xf numFmtId="10" fontId="5" fillId="0" borderId="19" xfId="0" applyNumberFormat="1" applyFont="1" applyBorder="1" applyAlignment="1">
      <alignment horizontal="center" vertical="center" wrapText="1"/>
    </xf>
    <xf numFmtId="10" fontId="13" fillId="0" borderId="3" xfId="0" applyNumberFormat="1" applyFont="1" applyBorder="1" applyAlignment="1">
      <alignment horizontal="center" vertical="center" wrapText="1"/>
    </xf>
    <xf numFmtId="10" fontId="13" fillId="0" borderId="4" xfId="0" applyNumberFormat="1" applyFont="1" applyBorder="1" applyAlignment="1">
      <alignment horizontal="center" vertical="center" wrapText="1"/>
    </xf>
    <xf numFmtId="10" fontId="5" fillId="0" borderId="2" xfId="0" applyNumberFormat="1" applyFont="1" applyBorder="1" applyAlignment="1">
      <alignment horizontal="center" vertical="center" wrapText="1"/>
    </xf>
    <xf numFmtId="10" fontId="8" fillId="0" borderId="12" xfId="0" applyNumberFormat="1" applyFont="1" applyBorder="1" applyAlignment="1">
      <alignment horizontal="center" vertical="center" wrapText="1"/>
    </xf>
    <xf numFmtId="10" fontId="8" fillId="0" borderId="9" xfId="0" applyNumberFormat="1" applyFont="1" applyBorder="1" applyAlignment="1">
      <alignment horizontal="center" vertical="center" wrapText="1"/>
    </xf>
    <xf numFmtId="10" fontId="8" fillId="0" borderId="10" xfId="0" applyNumberFormat="1" applyFont="1" applyBorder="1" applyAlignment="1">
      <alignment horizontal="center" vertical="center" wrapText="1"/>
    </xf>
    <xf numFmtId="10" fontId="8" fillId="0" borderId="8" xfId="0" applyNumberFormat="1" applyFont="1" applyBorder="1" applyAlignment="1">
      <alignment horizontal="center" vertical="center" wrapText="1"/>
    </xf>
    <xf numFmtId="177" fontId="9" fillId="0" borderId="8" xfId="0" applyNumberFormat="1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176" fontId="9" fillId="0" borderId="9" xfId="0" applyNumberFormat="1" applyFont="1" applyBorder="1" applyAlignment="1">
      <alignment horizontal="center" vertical="center" wrapText="1"/>
    </xf>
    <xf numFmtId="0" fontId="9" fillId="0" borderId="9" xfId="0" applyFont="1" applyBorder="1" applyAlignment="1">
      <alignment horizontal="left" vertical="center" wrapText="1"/>
    </xf>
    <xf numFmtId="177" fontId="9" fillId="0" borderId="10" xfId="0" applyNumberFormat="1" applyFont="1" applyBorder="1" applyAlignment="1">
      <alignment horizontal="center" vertical="center" wrapText="1"/>
    </xf>
    <xf numFmtId="177" fontId="9" fillId="0" borderId="12" xfId="0" applyNumberFormat="1" applyFont="1" applyBorder="1" applyAlignment="1">
      <alignment horizontal="center" vertical="center" wrapText="1"/>
    </xf>
    <xf numFmtId="177" fontId="9" fillId="0" borderId="17" xfId="0" applyNumberFormat="1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177" fontId="9" fillId="0" borderId="20" xfId="0" applyNumberFormat="1" applyFont="1" applyBorder="1" applyAlignment="1">
      <alignment horizontal="center" vertical="center" wrapText="1"/>
    </xf>
    <xf numFmtId="177" fontId="14" fillId="0" borderId="8" xfId="0" applyNumberFormat="1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left" vertical="center"/>
    </xf>
    <xf numFmtId="10" fontId="5" fillId="0" borderId="3" xfId="0" applyNumberFormat="1" applyFont="1" applyBorder="1" applyAlignment="1">
      <alignment horizontal="center" vertical="center" wrapText="1"/>
    </xf>
    <xf numFmtId="0" fontId="15" fillId="0" borderId="21" xfId="0" applyFont="1" applyBorder="1" applyAlignment="1">
      <alignment horizontal="center" vertical="center"/>
    </xf>
    <xf numFmtId="10" fontId="13" fillId="0" borderId="12" xfId="0" applyNumberFormat="1" applyFont="1" applyBorder="1" applyAlignment="1">
      <alignment horizontal="center" vertical="center" wrapText="1"/>
    </xf>
    <xf numFmtId="10" fontId="13" fillId="0" borderId="9" xfId="0" applyNumberFormat="1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/>
    </xf>
    <xf numFmtId="0" fontId="11" fillId="0" borderId="13" xfId="0" applyFont="1" applyBorder="1" applyAlignment="1">
      <alignment horizontal="left" vertical="center" wrapText="1"/>
    </xf>
    <xf numFmtId="49" fontId="9" fillId="0" borderId="9" xfId="0" applyNumberFormat="1" applyFont="1" applyBorder="1" applyAlignment="1">
      <alignment horizontal="center" vertical="center"/>
    </xf>
    <xf numFmtId="0" fontId="14" fillId="0" borderId="11" xfId="0" applyFont="1" applyBorder="1">
      <alignment vertical="center"/>
    </xf>
    <xf numFmtId="0" fontId="9" fillId="0" borderId="13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49" fontId="9" fillId="0" borderId="14" xfId="0" applyNumberFormat="1" applyFont="1" applyBorder="1" applyAlignment="1">
      <alignment horizontal="center" vertical="center"/>
    </xf>
    <xf numFmtId="0" fontId="14" fillId="0" borderId="15" xfId="0" applyFont="1" applyBorder="1">
      <alignment vertical="center"/>
    </xf>
    <xf numFmtId="0" fontId="11" fillId="0" borderId="13" xfId="0" applyFont="1" applyBorder="1" applyAlignment="1">
      <alignment horizontal="left" vertical="center"/>
    </xf>
    <xf numFmtId="176" fontId="16" fillId="0" borderId="12" xfId="0" applyNumberFormat="1" applyFont="1" applyBorder="1" applyAlignment="1">
      <alignment horizontal="center" vertical="center" wrapText="1"/>
    </xf>
    <xf numFmtId="0" fontId="14" fillId="0" borderId="13" xfId="0" applyFont="1" applyBorder="1" applyAlignment="1">
      <alignment horizontal="left" vertical="center"/>
    </xf>
    <xf numFmtId="0" fontId="9" fillId="0" borderId="13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00"/>
  <sheetViews>
    <sheetView tabSelected="1" zoomScale="70" zoomScaleNormal="70" topLeftCell="A85" workbookViewId="0">
      <selection activeCell="N79" sqref="N79"/>
    </sheetView>
  </sheetViews>
  <sheetFormatPr defaultColWidth="8.89166666666667" defaultRowHeight="13.5"/>
  <cols>
    <col min="1" max="1" width="5" customWidth="1"/>
    <col min="2" max="2" width="9.44166666666667" customWidth="1"/>
    <col min="3" max="3" width="16" customWidth="1"/>
    <col min="4" max="4" width="23" customWidth="1"/>
    <col min="5" max="5" width="10" style="1" customWidth="1"/>
    <col min="6" max="6" width="12" style="1" customWidth="1"/>
    <col min="7" max="7" width="44.4416666666667" style="1" customWidth="1"/>
    <col min="8" max="9" width="11.8916666666667" style="1" customWidth="1"/>
    <col min="10" max="10" width="13.1083333333333" style="1" customWidth="1"/>
    <col min="11" max="11" width="7.66666666666667" style="1" customWidth="1"/>
    <col min="12" max="12" width="33.775" style="1" customWidth="1"/>
    <col min="13" max="13" width="5.66666666666667" style="1" customWidth="1"/>
    <col min="14" max="14" width="24.8916666666667" style="1" customWidth="1"/>
    <col min="15" max="15" width="10.8916666666667" style="1" customWidth="1"/>
    <col min="16" max="16" width="9.775" style="1" customWidth="1"/>
    <col min="17" max="17" width="17.5" style="1" customWidth="1"/>
    <col min="18" max="18" width="14.225" style="1" customWidth="1"/>
    <col min="19" max="19" width="7.44166666666667" customWidth="1"/>
    <col min="20" max="20" width="7.33333333333333" customWidth="1"/>
    <col min="21" max="21" width="35.775" customWidth="1"/>
    <col min="22" max="22" width="14.1083333333333" customWidth="1"/>
    <col min="23" max="23" width="6.66666666666667" customWidth="1"/>
    <col min="24" max="24" width="5.66666666666667" customWidth="1"/>
  </cols>
  <sheetData>
    <row r="1" ht="30" customHeight="1" spans="1:3">
      <c r="A1" s="2" t="s">
        <v>0</v>
      </c>
      <c r="B1" s="3"/>
      <c r="C1" s="3"/>
    </row>
    <row r="2" ht="42" customHeight="1" spans="1:21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</row>
    <row r="3" ht="55.8" customHeight="1" spans="1:21">
      <c r="A3" s="6" t="s">
        <v>2</v>
      </c>
      <c r="B3" s="7" t="s">
        <v>3</v>
      </c>
      <c r="C3" s="8" t="s">
        <v>4</v>
      </c>
      <c r="D3" s="9" t="s">
        <v>5</v>
      </c>
      <c r="E3" s="10" t="s">
        <v>6</v>
      </c>
      <c r="F3" s="11"/>
      <c r="G3" s="11"/>
      <c r="H3" s="12"/>
      <c r="I3" s="34" t="s">
        <v>7</v>
      </c>
      <c r="J3" s="35"/>
      <c r="K3" s="35"/>
      <c r="L3" s="35"/>
      <c r="M3" s="35"/>
      <c r="N3" s="35"/>
      <c r="O3" s="36"/>
      <c r="P3" s="37" t="s">
        <v>8</v>
      </c>
      <c r="Q3" s="12"/>
      <c r="R3" s="34" t="s">
        <v>9</v>
      </c>
      <c r="S3" s="55" t="s">
        <v>10</v>
      </c>
      <c r="T3" s="55" t="s">
        <v>11</v>
      </c>
      <c r="U3" s="56" t="s">
        <v>12</v>
      </c>
    </row>
    <row r="4" ht="66" customHeight="1" spans="1:21">
      <c r="A4" s="13"/>
      <c r="B4" s="14"/>
      <c r="C4" s="15"/>
      <c r="D4" s="16"/>
      <c r="E4" s="17" t="s">
        <v>13</v>
      </c>
      <c r="F4" s="18" t="s">
        <v>14</v>
      </c>
      <c r="G4" s="18" t="s">
        <v>15</v>
      </c>
      <c r="H4" s="19" t="s">
        <v>16</v>
      </c>
      <c r="I4" s="38" t="s">
        <v>17</v>
      </c>
      <c r="J4" s="39" t="s">
        <v>18</v>
      </c>
      <c r="K4" s="39" t="s">
        <v>19</v>
      </c>
      <c r="L4" s="39" t="s">
        <v>18</v>
      </c>
      <c r="M4" s="39" t="s">
        <v>20</v>
      </c>
      <c r="N4" s="39" t="s">
        <v>18</v>
      </c>
      <c r="O4" s="40" t="s">
        <v>21</v>
      </c>
      <c r="P4" s="41" t="s">
        <v>22</v>
      </c>
      <c r="Q4" s="19" t="s">
        <v>18</v>
      </c>
      <c r="R4" s="57"/>
      <c r="S4" s="58"/>
      <c r="T4" s="58"/>
      <c r="U4" s="59"/>
    </row>
    <row r="5" customFormat="1" ht="100.05" customHeight="1" spans="1:21">
      <c r="A5" s="20">
        <f t="shared" ref="A5:A99" si="0">ROW()-4</f>
        <v>1</v>
      </c>
      <c r="B5" s="21" t="s">
        <v>23</v>
      </c>
      <c r="C5" s="21">
        <v>3241100564</v>
      </c>
      <c r="D5" s="22" t="s">
        <v>24</v>
      </c>
      <c r="E5" s="23">
        <v>60</v>
      </c>
      <c r="F5" s="24">
        <v>5</v>
      </c>
      <c r="G5" s="25" t="s">
        <v>25</v>
      </c>
      <c r="H5" s="26">
        <f t="shared" ref="H5:H12" si="1">E5+F5</f>
        <v>65</v>
      </c>
      <c r="I5" s="42">
        <v>92.133</v>
      </c>
      <c r="J5" s="43"/>
      <c r="K5" s="44">
        <v>0</v>
      </c>
      <c r="L5" s="45"/>
      <c r="M5" s="44">
        <v>1.3333</v>
      </c>
      <c r="N5" s="45" t="s">
        <v>26</v>
      </c>
      <c r="O5" s="46">
        <f t="shared" ref="O5:O12" si="2">0.5*I5+0.3*K5+0.2*M5</f>
        <v>46.33316</v>
      </c>
      <c r="P5" s="23">
        <f>10+69+4</f>
        <v>83</v>
      </c>
      <c r="Q5" s="60" t="s">
        <v>27</v>
      </c>
      <c r="R5" s="24">
        <f t="shared" ref="R5:R12" si="3">0.05*H5+0.9*O5+0.05*P5</f>
        <v>49.099844</v>
      </c>
      <c r="S5" s="61"/>
      <c r="T5" s="61" t="s">
        <v>28</v>
      </c>
      <c r="U5" s="62"/>
    </row>
    <row r="6" customFormat="1" ht="100.05" customHeight="1" spans="1:21">
      <c r="A6" s="20">
        <f t="shared" si="0"/>
        <v>2</v>
      </c>
      <c r="B6" s="21" t="s">
        <v>29</v>
      </c>
      <c r="C6" s="21">
        <v>3241100562</v>
      </c>
      <c r="D6" s="22" t="s">
        <v>24</v>
      </c>
      <c r="E6" s="23">
        <v>60</v>
      </c>
      <c r="F6" s="24">
        <v>20</v>
      </c>
      <c r="G6" s="25" t="s">
        <v>30</v>
      </c>
      <c r="H6" s="26">
        <f t="shared" si="1"/>
        <v>80</v>
      </c>
      <c r="I6" s="42">
        <v>91.188</v>
      </c>
      <c r="J6" s="43"/>
      <c r="K6" s="44">
        <v>0</v>
      </c>
      <c r="L6" s="45"/>
      <c r="M6" s="44">
        <v>0</v>
      </c>
      <c r="N6" s="43"/>
      <c r="O6" s="46">
        <f t="shared" si="2"/>
        <v>45.594</v>
      </c>
      <c r="P6" s="23">
        <v>60</v>
      </c>
      <c r="Q6" s="60" t="s">
        <v>31</v>
      </c>
      <c r="R6" s="24">
        <f t="shared" si="3"/>
        <v>48.0346</v>
      </c>
      <c r="S6" s="61"/>
      <c r="T6" s="61" t="s">
        <v>32</v>
      </c>
      <c r="U6" s="62"/>
    </row>
    <row r="7" customFormat="1" ht="100.05" customHeight="1" spans="1:21">
      <c r="A7" s="20">
        <f t="shared" si="0"/>
        <v>3</v>
      </c>
      <c r="B7" s="21" t="s">
        <v>33</v>
      </c>
      <c r="C7" s="21">
        <v>3241100559</v>
      </c>
      <c r="D7" s="22" t="s">
        <v>24</v>
      </c>
      <c r="E7" s="23">
        <v>60</v>
      </c>
      <c r="F7" s="24">
        <v>0</v>
      </c>
      <c r="G7" s="25" t="s">
        <v>34</v>
      </c>
      <c r="H7" s="26">
        <f t="shared" si="1"/>
        <v>60</v>
      </c>
      <c r="I7" s="42">
        <v>88.933</v>
      </c>
      <c r="J7" s="43"/>
      <c r="K7" s="44">
        <v>0</v>
      </c>
      <c r="L7" s="45"/>
      <c r="M7" s="44">
        <v>0</v>
      </c>
      <c r="N7" s="43"/>
      <c r="O7" s="46">
        <f t="shared" si="2"/>
        <v>44.4665</v>
      </c>
      <c r="P7" s="23">
        <f>69</f>
        <v>69</v>
      </c>
      <c r="Q7" s="60" t="s">
        <v>35</v>
      </c>
      <c r="R7" s="24">
        <f t="shared" si="3"/>
        <v>46.46985</v>
      </c>
      <c r="S7" s="61"/>
      <c r="T7" s="61" t="s">
        <v>36</v>
      </c>
      <c r="U7" s="62"/>
    </row>
    <row r="8" customFormat="1" ht="100.05" customHeight="1" spans="1:21">
      <c r="A8" s="20">
        <f t="shared" si="0"/>
        <v>4</v>
      </c>
      <c r="B8" s="21" t="s">
        <v>37</v>
      </c>
      <c r="C8" s="21">
        <v>3241100558</v>
      </c>
      <c r="D8" s="22" t="s">
        <v>24</v>
      </c>
      <c r="E8" s="23">
        <v>60</v>
      </c>
      <c r="F8" s="24">
        <v>0</v>
      </c>
      <c r="G8" s="25" t="s">
        <v>34</v>
      </c>
      <c r="H8" s="26">
        <f t="shared" si="1"/>
        <v>60</v>
      </c>
      <c r="I8" s="42">
        <v>92.067</v>
      </c>
      <c r="J8" s="43"/>
      <c r="K8" s="44">
        <v>0</v>
      </c>
      <c r="L8" s="45"/>
      <c r="M8" s="44">
        <v>0</v>
      </c>
      <c r="N8" s="43"/>
      <c r="O8" s="46">
        <f t="shared" si="2"/>
        <v>46.0335</v>
      </c>
      <c r="P8" s="23">
        <f t="shared" ref="P8:P11" si="4">10</f>
        <v>10</v>
      </c>
      <c r="Q8" s="60" t="s">
        <v>38</v>
      </c>
      <c r="R8" s="24">
        <f t="shared" si="3"/>
        <v>44.93015</v>
      </c>
      <c r="S8" s="61"/>
      <c r="T8" s="61" t="s">
        <v>39</v>
      </c>
      <c r="U8" s="62"/>
    </row>
    <row r="9" customFormat="1" ht="100.05" customHeight="1" spans="1:21">
      <c r="A9" s="20">
        <f t="shared" si="0"/>
        <v>5</v>
      </c>
      <c r="B9" s="21" t="s">
        <v>40</v>
      </c>
      <c r="C9" s="21">
        <v>3241100563</v>
      </c>
      <c r="D9" s="22" t="s">
        <v>24</v>
      </c>
      <c r="E9" s="23">
        <v>60</v>
      </c>
      <c r="F9" s="24">
        <v>12</v>
      </c>
      <c r="G9" s="25" t="s">
        <v>41</v>
      </c>
      <c r="H9" s="26">
        <f t="shared" si="1"/>
        <v>72</v>
      </c>
      <c r="I9" s="42">
        <v>90.533</v>
      </c>
      <c r="J9" s="43"/>
      <c r="K9" s="44">
        <v>0</v>
      </c>
      <c r="L9" s="45"/>
      <c r="M9" s="44">
        <v>0</v>
      </c>
      <c r="N9" s="43"/>
      <c r="O9" s="46">
        <f t="shared" si="2"/>
        <v>45.2665</v>
      </c>
      <c r="P9" s="23">
        <f t="shared" si="4"/>
        <v>10</v>
      </c>
      <c r="Q9" s="60" t="s">
        <v>38</v>
      </c>
      <c r="R9" s="24">
        <f t="shared" si="3"/>
        <v>44.83985</v>
      </c>
      <c r="S9" s="61"/>
      <c r="T9" s="61" t="s">
        <v>42</v>
      </c>
      <c r="U9" s="62"/>
    </row>
    <row r="10" customFormat="1" ht="100.05" customHeight="1" spans="1:21">
      <c r="A10" s="20">
        <f t="shared" si="0"/>
        <v>6</v>
      </c>
      <c r="B10" s="21" t="s">
        <v>43</v>
      </c>
      <c r="C10" s="21">
        <v>3241100560</v>
      </c>
      <c r="D10" s="22" t="s">
        <v>24</v>
      </c>
      <c r="E10" s="23">
        <v>60</v>
      </c>
      <c r="F10" s="24">
        <v>0</v>
      </c>
      <c r="G10" s="25" t="s">
        <v>34</v>
      </c>
      <c r="H10" s="26">
        <f t="shared" si="1"/>
        <v>60</v>
      </c>
      <c r="I10" s="42">
        <v>92.667</v>
      </c>
      <c r="J10" s="43"/>
      <c r="K10" s="44">
        <v>0</v>
      </c>
      <c r="L10" s="45"/>
      <c r="M10" s="44">
        <v>0</v>
      </c>
      <c r="N10" s="43"/>
      <c r="O10" s="46">
        <f t="shared" si="2"/>
        <v>46.3335</v>
      </c>
      <c r="P10" s="23">
        <f t="shared" ref="P10:P22" si="5">0</f>
        <v>0</v>
      </c>
      <c r="Q10" s="60"/>
      <c r="R10" s="24">
        <f t="shared" si="3"/>
        <v>44.70015</v>
      </c>
      <c r="S10" s="61"/>
      <c r="T10" s="61" t="s">
        <v>44</v>
      </c>
      <c r="U10" s="62"/>
    </row>
    <row r="11" customFormat="1" ht="100.05" customHeight="1" spans="1:21">
      <c r="A11" s="20">
        <f t="shared" si="0"/>
        <v>7</v>
      </c>
      <c r="B11" s="21" t="s">
        <v>45</v>
      </c>
      <c r="C11" s="21">
        <v>3241100557</v>
      </c>
      <c r="D11" s="22" t="s">
        <v>24</v>
      </c>
      <c r="E11" s="23">
        <v>60</v>
      </c>
      <c r="F11" s="24">
        <v>0</v>
      </c>
      <c r="G11" s="25" t="s">
        <v>34</v>
      </c>
      <c r="H11" s="26">
        <f t="shared" si="1"/>
        <v>60</v>
      </c>
      <c r="I11" s="42">
        <v>88.667</v>
      </c>
      <c r="J11" s="43"/>
      <c r="K11" s="44">
        <v>0</v>
      </c>
      <c r="L11" s="45"/>
      <c r="M11" s="44">
        <v>2</v>
      </c>
      <c r="N11" s="45" t="s">
        <v>46</v>
      </c>
      <c r="O11" s="46">
        <f t="shared" si="2"/>
        <v>44.7335</v>
      </c>
      <c r="P11" s="23">
        <f t="shared" si="4"/>
        <v>10</v>
      </c>
      <c r="Q11" s="60" t="s">
        <v>38</v>
      </c>
      <c r="R11" s="24">
        <f t="shared" si="3"/>
        <v>43.76015</v>
      </c>
      <c r="S11" s="61"/>
      <c r="T11" s="61" t="s">
        <v>47</v>
      </c>
      <c r="U11" s="62"/>
    </row>
    <row r="12" customFormat="1" ht="100.05" customHeight="1" spans="1:21">
      <c r="A12" s="20">
        <f t="shared" si="0"/>
        <v>8</v>
      </c>
      <c r="B12" s="21" t="s">
        <v>48</v>
      </c>
      <c r="C12" s="21">
        <v>3241100561</v>
      </c>
      <c r="D12" s="22" t="s">
        <v>24</v>
      </c>
      <c r="E12" s="23">
        <v>60</v>
      </c>
      <c r="F12" s="24">
        <v>0</v>
      </c>
      <c r="G12" s="25" t="s">
        <v>34</v>
      </c>
      <c r="H12" s="26">
        <f t="shared" si="1"/>
        <v>60</v>
      </c>
      <c r="I12" s="42">
        <v>89.933</v>
      </c>
      <c r="J12" s="43"/>
      <c r="K12" s="44">
        <v>0</v>
      </c>
      <c r="L12" s="45"/>
      <c r="M12" s="44">
        <v>0</v>
      </c>
      <c r="N12" s="43"/>
      <c r="O12" s="46">
        <f t="shared" si="2"/>
        <v>44.9665</v>
      </c>
      <c r="P12" s="23">
        <f t="shared" si="5"/>
        <v>0</v>
      </c>
      <c r="Q12" s="60" t="s">
        <v>49</v>
      </c>
      <c r="R12" s="24">
        <f t="shared" si="3"/>
        <v>43.46985</v>
      </c>
      <c r="S12" s="61"/>
      <c r="T12" s="61" t="s">
        <v>50</v>
      </c>
      <c r="U12" s="62"/>
    </row>
    <row r="13" customFormat="1" ht="100.05" customHeight="1" spans="1:21">
      <c r="A13" s="20">
        <f t="shared" si="0"/>
        <v>9</v>
      </c>
      <c r="B13" s="21" t="s">
        <v>51</v>
      </c>
      <c r="C13" s="21">
        <v>3241100586</v>
      </c>
      <c r="D13" s="22" t="s">
        <v>52</v>
      </c>
      <c r="E13" s="23">
        <v>60</v>
      </c>
      <c r="F13" s="24">
        <v>40</v>
      </c>
      <c r="G13" s="25" t="s">
        <v>53</v>
      </c>
      <c r="H13" s="26">
        <f t="shared" ref="H13:H41" si="6">E13+F13</f>
        <v>100</v>
      </c>
      <c r="I13" s="42">
        <v>92.214</v>
      </c>
      <c r="J13" s="43" t="s">
        <v>54</v>
      </c>
      <c r="K13" s="23">
        <f t="shared" ref="K13:K19" si="7">0</f>
        <v>0</v>
      </c>
      <c r="L13" s="45"/>
      <c r="M13" s="23">
        <f t="shared" ref="M13:M42" si="8">0</f>
        <v>0</v>
      </c>
      <c r="N13" s="43"/>
      <c r="O13" s="46">
        <f t="shared" ref="O13:O64" si="9">0.5*I13+0.3*K13+0.2*M13</f>
        <v>46.107</v>
      </c>
      <c r="P13" s="23">
        <v>73</v>
      </c>
      <c r="Q13" s="60" t="s">
        <v>55</v>
      </c>
      <c r="R13" s="24">
        <f t="shared" ref="R13:R41" si="10">0.05*H13+0.9*O13+0.05*P13</f>
        <v>50.1463</v>
      </c>
      <c r="S13" s="61" t="s">
        <v>56</v>
      </c>
      <c r="T13" s="61"/>
      <c r="U13" s="62"/>
    </row>
    <row r="14" customFormat="1" ht="100.05" customHeight="1" spans="1:21">
      <c r="A14" s="20">
        <f t="shared" si="0"/>
        <v>10</v>
      </c>
      <c r="B14" s="21" t="s">
        <v>57</v>
      </c>
      <c r="C14" s="21">
        <v>3241100587</v>
      </c>
      <c r="D14" s="22" t="s">
        <v>52</v>
      </c>
      <c r="E14" s="23">
        <v>60</v>
      </c>
      <c r="F14" s="24">
        <v>40</v>
      </c>
      <c r="G14" s="25" t="s">
        <v>58</v>
      </c>
      <c r="H14" s="26">
        <f t="shared" si="6"/>
        <v>100</v>
      </c>
      <c r="I14" s="42">
        <v>88.5</v>
      </c>
      <c r="J14" s="43" t="s">
        <v>54</v>
      </c>
      <c r="K14" s="23">
        <f t="shared" si="7"/>
        <v>0</v>
      </c>
      <c r="L14" s="45"/>
      <c r="M14" s="23">
        <f t="shared" si="8"/>
        <v>0</v>
      </c>
      <c r="N14" s="43"/>
      <c r="O14" s="46">
        <f t="shared" si="9"/>
        <v>44.25</v>
      </c>
      <c r="P14" s="23">
        <v>50</v>
      </c>
      <c r="Q14" s="60" t="s">
        <v>59</v>
      </c>
      <c r="R14" s="24">
        <f t="shared" si="10"/>
        <v>47.325</v>
      </c>
      <c r="S14" s="61" t="s">
        <v>60</v>
      </c>
      <c r="T14" s="61"/>
      <c r="U14" s="62"/>
    </row>
    <row r="15" ht="100.05" customHeight="1" spans="1:21">
      <c r="A15" s="20">
        <f t="shared" si="0"/>
        <v>11</v>
      </c>
      <c r="B15" s="21" t="s">
        <v>61</v>
      </c>
      <c r="C15" s="21">
        <v>3241100590</v>
      </c>
      <c r="D15" s="22" t="s">
        <v>52</v>
      </c>
      <c r="E15" s="23">
        <v>60</v>
      </c>
      <c r="F15" s="24">
        <v>30</v>
      </c>
      <c r="G15" s="25" t="s">
        <v>62</v>
      </c>
      <c r="H15" s="26">
        <f t="shared" si="6"/>
        <v>90</v>
      </c>
      <c r="I15" s="47">
        <v>92.429</v>
      </c>
      <c r="J15" s="43" t="s">
        <v>54</v>
      </c>
      <c r="K15" s="23">
        <f t="shared" si="7"/>
        <v>0</v>
      </c>
      <c r="L15" s="43"/>
      <c r="M15" s="23">
        <f t="shared" si="8"/>
        <v>0</v>
      </c>
      <c r="N15" s="43"/>
      <c r="O15" s="46">
        <f t="shared" si="9"/>
        <v>46.2145</v>
      </c>
      <c r="P15" s="23">
        <f t="shared" si="5"/>
        <v>0</v>
      </c>
      <c r="Q15" s="63"/>
      <c r="R15" s="47">
        <f t="shared" si="10"/>
        <v>46.09305</v>
      </c>
      <c r="S15" s="61" t="s">
        <v>63</v>
      </c>
      <c r="T15" s="61"/>
      <c r="U15" s="62"/>
    </row>
    <row r="16" ht="100.05" customHeight="1" spans="1:21">
      <c r="A16" s="20">
        <f t="shared" si="0"/>
        <v>12</v>
      </c>
      <c r="B16" s="21" t="s">
        <v>64</v>
      </c>
      <c r="C16" s="21">
        <v>3241100585</v>
      </c>
      <c r="D16" s="22" t="s">
        <v>52</v>
      </c>
      <c r="E16" s="23">
        <v>60</v>
      </c>
      <c r="F16" s="24">
        <v>23</v>
      </c>
      <c r="G16" s="25" t="s">
        <v>65</v>
      </c>
      <c r="H16" s="26">
        <f t="shared" si="6"/>
        <v>83</v>
      </c>
      <c r="I16" s="47">
        <v>90.4</v>
      </c>
      <c r="J16" s="43" t="s">
        <v>54</v>
      </c>
      <c r="K16" s="23">
        <f t="shared" si="7"/>
        <v>0</v>
      </c>
      <c r="L16" s="43"/>
      <c r="M16" s="23">
        <f t="shared" si="8"/>
        <v>0</v>
      </c>
      <c r="N16" s="43"/>
      <c r="O16" s="46">
        <f t="shared" si="9"/>
        <v>45.2</v>
      </c>
      <c r="P16" s="23">
        <f t="shared" si="5"/>
        <v>0</v>
      </c>
      <c r="Q16" s="63"/>
      <c r="R16" s="47">
        <f t="shared" si="10"/>
        <v>44.83</v>
      </c>
      <c r="S16" s="61" t="s">
        <v>66</v>
      </c>
      <c r="T16" s="61"/>
      <c r="U16" s="62"/>
    </row>
    <row r="17" ht="100.05" customHeight="1" spans="1:21">
      <c r="A17" s="20">
        <f t="shared" si="0"/>
        <v>13</v>
      </c>
      <c r="B17" s="21" t="s">
        <v>67</v>
      </c>
      <c r="C17" s="21">
        <v>3241100588</v>
      </c>
      <c r="D17" s="22" t="s">
        <v>52</v>
      </c>
      <c r="E17" s="23">
        <v>60</v>
      </c>
      <c r="F17" s="24">
        <v>0.5</v>
      </c>
      <c r="G17" s="25" t="s">
        <v>68</v>
      </c>
      <c r="H17" s="26">
        <f t="shared" si="6"/>
        <v>60.5</v>
      </c>
      <c r="I17" s="47">
        <v>90.143</v>
      </c>
      <c r="J17" s="43" t="s">
        <v>54</v>
      </c>
      <c r="K17" s="23">
        <f t="shared" si="7"/>
        <v>0</v>
      </c>
      <c r="L17" s="43"/>
      <c r="M17" s="23">
        <f t="shared" si="8"/>
        <v>0</v>
      </c>
      <c r="N17" s="43"/>
      <c r="O17" s="46">
        <f t="shared" si="9"/>
        <v>45.0715</v>
      </c>
      <c r="P17" s="23">
        <f t="shared" si="5"/>
        <v>0</v>
      </c>
      <c r="Q17" s="63"/>
      <c r="R17" s="47">
        <f t="shared" si="10"/>
        <v>43.58935</v>
      </c>
      <c r="S17" s="61" t="s">
        <v>69</v>
      </c>
      <c r="T17" s="61"/>
      <c r="U17" s="62"/>
    </row>
    <row r="18" ht="100.05" customHeight="1" spans="1:21">
      <c r="A18" s="20">
        <f t="shared" si="0"/>
        <v>14</v>
      </c>
      <c r="B18" s="21" t="s">
        <v>70</v>
      </c>
      <c r="C18" s="21">
        <v>3241100591</v>
      </c>
      <c r="D18" s="22" t="s">
        <v>52</v>
      </c>
      <c r="E18" s="23">
        <v>60</v>
      </c>
      <c r="F18" s="24">
        <v>3.5</v>
      </c>
      <c r="G18" s="25" t="s">
        <v>71</v>
      </c>
      <c r="H18" s="26">
        <f t="shared" si="6"/>
        <v>63.5</v>
      </c>
      <c r="I18" s="47">
        <v>89.571</v>
      </c>
      <c r="J18" s="43" t="s">
        <v>54</v>
      </c>
      <c r="K18" s="23">
        <f t="shared" si="7"/>
        <v>0</v>
      </c>
      <c r="L18" s="43"/>
      <c r="M18" s="23">
        <f t="shared" si="8"/>
        <v>0</v>
      </c>
      <c r="N18" s="43"/>
      <c r="O18" s="46">
        <f t="shared" si="9"/>
        <v>44.7855</v>
      </c>
      <c r="P18" s="23">
        <f t="shared" si="5"/>
        <v>0</v>
      </c>
      <c r="Q18" s="63"/>
      <c r="R18" s="47">
        <f t="shared" si="10"/>
        <v>43.48195</v>
      </c>
      <c r="S18" s="61" t="s">
        <v>72</v>
      </c>
      <c r="T18" s="61"/>
      <c r="U18" s="62"/>
    </row>
    <row r="19" ht="100.05" customHeight="1" spans="1:21">
      <c r="A19" s="20">
        <f t="shared" si="0"/>
        <v>15</v>
      </c>
      <c r="B19" s="21" t="s">
        <v>73</v>
      </c>
      <c r="C19" s="21">
        <v>3241100589</v>
      </c>
      <c r="D19" s="22" t="s">
        <v>52</v>
      </c>
      <c r="E19" s="23">
        <v>60</v>
      </c>
      <c r="F19" s="24">
        <v>4</v>
      </c>
      <c r="G19" s="25" t="s">
        <v>74</v>
      </c>
      <c r="H19" s="26">
        <f t="shared" si="6"/>
        <v>64</v>
      </c>
      <c r="I19" s="47">
        <v>88.786</v>
      </c>
      <c r="J19" s="43" t="s">
        <v>54</v>
      </c>
      <c r="K19" s="23">
        <f t="shared" si="7"/>
        <v>0</v>
      </c>
      <c r="L19" s="43"/>
      <c r="M19" s="23">
        <f t="shared" si="8"/>
        <v>0</v>
      </c>
      <c r="N19" s="43"/>
      <c r="O19" s="46">
        <f t="shared" si="9"/>
        <v>44.393</v>
      </c>
      <c r="P19" s="23">
        <f t="shared" si="5"/>
        <v>0</v>
      </c>
      <c r="Q19" s="63"/>
      <c r="R19" s="47">
        <f t="shared" si="10"/>
        <v>43.1537</v>
      </c>
      <c r="S19" s="61" t="s">
        <v>75</v>
      </c>
      <c r="T19" s="61"/>
      <c r="U19" s="62"/>
    </row>
    <row r="20" ht="100.05" customHeight="1" spans="1:21">
      <c r="A20" s="20">
        <f t="shared" si="0"/>
        <v>16</v>
      </c>
      <c r="B20" s="21" t="s">
        <v>76</v>
      </c>
      <c r="C20" s="21">
        <v>3241100594</v>
      </c>
      <c r="D20" s="22" t="s">
        <v>52</v>
      </c>
      <c r="E20" s="23">
        <v>60</v>
      </c>
      <c r="F20" s="24">
        <v>0</v>
      </c>
      <c r="G20" s="25" t="s">
        <v>34</v>
      </c>
      <c r="H20" s="26">
        <f t="shared" si="6"/>
        <v>60</v>
      </c>
      <c r="I20" s="47">
        <v>88</v>
      </c>
      <c r="J20" s="43" t="s">
        <v>54</v>
      </c>
      <c r="K20" s="44">
        <v>2</v>
      </c>
      <c r="L20" s="25" t="s">
        <v>77</v>
      </c>
      <c r="M20" s="23">
        <f t="shared" si="8"/>
        <v>0</v>
      </c>
      <c r="N20" s="43"/>
      <c r="O20" s="46">
        <f t="shared" si="9"/>
        <v>44.6</v>
      </c>
      <c r="P20" s="23">
        <f t="shared" si="5"/>
        <v>0</v>
      </c>
      <c r="Q20" s="63"/>
      <c r="R20" s="47">
        <f t="shared" si="10"/>
        <v>43.14</v>
      </c>
      <c r="S20" s="61" t="s">
        <v>78</v>
      </c>
      <c r="T20" s="61"/>
      <c r="U20" s="62"/>
    </row>
    <row r="21" ht="100.05" customHeight="1" spans="1:21">
      <c r="A21" s="20">
        <f t="shared" si="0"/>
        <v>17</v>
      </c>
      <c r="B21" s="21" t="s">
        <v>79</v>
      </c>
      <c r="C21" s="21">
        <v>3241100592</v>
      </c>
      <c r="D21" s="22" t="s">
        <v>52</v>
      </c>
      <c r="E21" s="23">
        <v>60</v>
      </c>
      <c r="F21" s="24">
        <v>11</v>
      </c>
      <c r="G21" s="27" t="s">
        <v>80</v>
      </c>
      <c r="H21" s="26">
        <f t="shared" si="6"/>
        <v>71</v>
      </c>
      <c r="I21" s="47">
        <v>87.077</v>
      </c>
      <c r="J21" s="43" t="s">
        <v>54</v>
      </c>
      <c r="K21" s="23">
        <f t="shared" ref="K21:K41" si="11">0</f>
        <v>0</v>
      </c>
      <c r="L21" s="43"/>
      <c r="M21" s="23">
        <f t="shared" si="8"/>
        <v>0</v>
      </c>
      <c r="N21" s="43"/>
      <c r="O21" s="46">
        <f t="shared" si="9"/>
        <v>43.5385</v>
      </c>
      <c r="P21" s="23">
        <f t="shared" si="5"/>
        <v>0</v>
      </c>
      <c r="Q21" s="63"/>
      <c r="R21" s="47">
        <f t="shared" si="10"/>
        <v>42.73465</v>
      </c>
      <c r="S21" s="61" t="s">
        <v>81</v>
      </c>
      <c r="T21" s="61"/>
      <c r="U21" s="62"/>
    </row>
    <row r="22" ht="100.05" customHeight="1" spans="1:21">
      <c r="A22" s="20">
        <f t="shared" si="0"/>
        <v>18</v>
      </c>
      <c r="B22" s="28" t="s">
        <v>82</v>
      </c>
      <c r="C22" s="28">
        <v>3241100593</v>
      </c>
      <c r="D22" s="29" t="s">
        <v>52</v>
      </c>
      <c r="E22" s="30">
        <v>60</v>
      </c>
      <c r="F22" s="31">
        <v>1</v>
      </c>
      <c r="G22" s="32" t="s">
        <v>83</v>
      </c>
      <c r="H22" s="33">
        <f t="shared" si="6"/>
        <v>61</v>
      </c>
      <c r="I22" s="48">
        <v>87.8</v>
      </c>
      <c r="J22" s="49" t="s">
        <v>54</v>
      </c>
      <c r="K22" s="23">
        <f t="shared" si="11"/>
        <v>0</v>
      </c>
      <c r="L22" s="49"/>
      <c r="M22" s="23">
        <f t="shared" si="8"/>
        <v>0</v>
      </c>
      <c r="N22" s="49"/>
      <c r="O22" s="50">
        <f t="shared" si="9"/>
        <v>43.9</v>
      </c>
      <c r="P22" s="23">
        <f t="shared" si="5"/>
        <v>0</v>
      </c>
      <c r="Q22" s="64"/>
      <c r="R22" s="48">
        <f t="shared" si="10"/>
        <v>42.56</v>
      </c>
      <c r="S22" s="65" t="s">
        <v>84</v>
      </c>
      <c r="T22" s="65"/>
      <c r="U22" s="66"/>
    </row>
    <row r="23" customFormat="1" ht="100.05" customHeight="1" spans="1:21">
      <c r="A23" s="20">
        <f t="shared" si="0"/>
        <v>19</v>
      </c>
      <c r="B23" s="21" t="s">
        <v>85</v>
      </c>
      <c r="C23" s="21">
        <v>3241100571</v>
      </c>
      <c r="D23" s="22" t="s">
        <v>86</v>
      </c>
      <c r="E23" s="23">
        <v>60</v>
      </c>
      <c r="F23" s="24">
        <v>1.5</v>
      </c>
      <c r="G23" s="25" t="s">
        <v>87</v>
      </c>
      <c r="H23" s="26">
        <f t="shared" si="6"/>
        <v>61.5</v>
      </c>
      <c r="I23" s="42">
        <v>88.714</v>
      </c>
      <c r="J23" s="43" t="s">
        <v>54</v>
      </c>
      <c r="K23" s="44">
        <v>30</v>
      </c>
      <c r="L23" s="45" t="s">
        <v>88</v>
      </c>
      <c r="M23" s="23">
        <f t="shared" si="8"/>
        <v>0</v>
      </c>
      <c r="N23" s="43"/>
      <c r="O23" s="46">
        <f t="shared" si="9"/>
        <v>53.357</v>
      </c>
      <c r="P23" s="23">
        <v>4</v>
      </c>
      <c r="Q23" s="60" t="s">
        <v>89</v>
      </c>
      <c r="R23" s="24">
        <f t="shared" si="10"/>
        <v>51.2963</v>
      </c>
      <c r="S23" s="61" t="s">
        <v>90</v>
      </c>
      <c r="T23" s="61"/>
      <c r="U23" s="62"/>
    </row>
    <row r="24" customFormat="1" ht="100.05" customHeight="1" spans="1:21">
      <c r="A24" s="20">
        <f t="shared" si="0"/>
        <v>20</v>
      </c>
      <c r="B24" s="21" t="s">
        <v>91</v>
      </c>
      <c r="C24" s="21">
        <v>3241100580</v>
      </c>
      <c r="D24" s="22" t="s">
        <v>86</v>
      </c>
      <c r="E24" s="23">
        <v>60</v>
      </c>
      <c r="F24" s="24">
        <v>36</v>
      </c>
      <c r="G24" s="25" t="s">
        <v>92</v>
      </c>
      <c r="H24" s="26">
        <f t="shared" si="6"/>
        <v>96</v>
      </c>
      <c r="I24" s="51">
        <v>89.769</v>
      </c>
      <c r="J24" s="43" t="s">
        <v>54</v>
      </c>
      <c r="K24" s="23">
        <f t="shared" si="11"/>
        <v>0</v>
      </c>
      <c r="L24" s="52"/>
      <c r="M24" s="23">
        <f t="shared" si="8"/>
        <v>0</v>
      </c>
      <c r="N24" s="53" t="s">
        <v>93</v>
      </c>
      <c r="O24" s="46">
        <f t="shared" si="9"/>
        <v>44.8845</v>
      </c>
      <c r="P24" s="23">
        <v>69</v>
      </c>
      <c r="Q24" s="67" t="s">
        <v>94</v>
      </c>
      <c r="R24" s="68">
        <f t="shared" si="10"/>
        <v>48.64605</v>
      </c>
      <c r="S24" s="61" t="s">
        <v>95</v>
      </c>
      <c r="T24" s="52"/>
      <c r="U24" s="62"/>
    </row>
    <row r="25" customFormat="1" ht="100.05" customHeight="1" spans="1:21">
      <c r="A25" s="20">
        <f t="shared" si="0"/>
        <v>21</v>
      </c>
      <c r="B25" s="21" t="s">
        <v>96</v>
      </c>
      <c r="C25" s="21">
        <v>3241100576</v>
      </c>
      <c r="D25" s="22" t="s">
        <v>86</v>
      </c>
      <c r="E25" s="23">
        <v>60</v>
      </c>
      <c r="F25" s="24">
        <v>21</v>
      </c>
      <c r="G25" s="25" t="s">
        <v>97</v>
      </c>
      <c r="H25" s="26">
        <f t="shared" si="6"/>
        <v>81</v>
      </c>
      <c r="I25" s="42">
        <v>89.923</v>
      </c>
      <c r="J25" s="43" t="s">
        <v>54</v>
      </c>
      <c r="K25" s="23">
        <f t="shared" si="11"/>
        <v>0</v>
      </c>
      <c r="L25" s="43"/>
      <c r="M25" s="23">
        <f t="shared" si="8"/>
        <v>0</v>
      </c>
      <c r="N25" s="43"/>
      <c r="O25" s="46">
        <f t="shared" si="9"/>
        <v>44.9615</v>
      </c>
      <c r="P25" s="23">
        <v>50</v>
      </c>
      <c r="Q25" s="60" t="s">
        <v>98</v>
      </c>
      <c r="R25" s="24">
        <f t="shared" si="10"/>
        <v>47.01535</v>
      </c>
      <c r="S25" s="61" t="s">
        <v>99</v>
      </c>
      <c r="T25" s="61"/>
      <c r="U25" s="62"/>
    </row>
    <row r="26" customFormat="1" ht="100.05" customHeight="1" spans="1:21">
      <c r="A26" s="20">
        <f t="shared" si="0"/>
        <v>22</v>
      </c>
      <c r="B26" s="21" t="s">
        <v>100</v>
      </c>
      <c r="C26" s="21">
        <v>3241100579</v>
      </c>
      <c r="D26" s="22" t="s">
        <v>86</v>
      </c>
      <c r="E26" s="23">
        <v>60</v>
      </c>
      <c r="F26" s="24">
        <v>13.5</v>
      </c>
      <c r="G26" s="25" t="s">
        <v>101</v>
      </c>
      <c r="H26" s="26">
        <f t="shared" si="6"/>
        <v>73.5</v>
      </c>
      <c r="I26" s="51">
        <v>91.231</v>
      </c>
      <c r="J26" s="43" t="s">
        <v>54</v>
      </c>
      <c r="K26" s="23">
        <f t="shared" si="11"/>
        <v>0</v>
      </c>
      <c r="L26" s="52"/>
      <c r="M26" s="23">
        <f t="shared" si="8"/>
        <v>0</v>
      </c>
      <c r="N26" s="52"/>
      <c r="O26" s="46">
        <f t="shared" si="9"/>
        <v>45.6155</v>
      </c>
      <c r="P26" s="23">
        <f t="shared" ref="P26:P29" si="12">0</f>
        <v>0</v>
      </c>
      <c r="Q26" s="69"/>
      <c r="R26" s="68">
        <f t="shared" si="10"/>
        <v>44.72895</v>
      </c>
      <c r="S26" s="61" t="s">
        <v>102</v>
      </c>
      <c r="T26" s="52"/>
      <c r="U26" s="62"/>
    </row>
    <row r="27" customFormat="1" ht="100.05" customHeight="1" spans="1:21">
      <c r="A27" s="20">
        <f t="shared" si="0"/>
        <v>23</v>
      </c>
      <c r="B27" s="21" t="s">
        <v>103</v>
      </c>
      <c r="C27" s="21">
        <v>3241100567</v>
      </c>
      <c r="D27" s="22" t="s">
        <v>86</v>
      </c>
      <c r="E27" s="23">
        <v>60</v>
      </c>
      <c r="F27" s="24">
        <v>29</v>
      </c>
      <c r="G27" s="25" t="s">
        <v>104</v>
      </c>
      <c r="H27" s="26">
        <f t="shared" si="6"/>
        <v>89</v>
      </c>
      <c r="I27" s="42">
        <v>89.462</v>
      </c>
      <c r="J27" s="43" t="s">
        <v>54</v>
      </c>
      <c r="K27" s="23">
        <f t="shared" si="11"/>
        <v>0</v>
      </c>
      <c r="L27" s="43"/>
      <c r="M27" s="23">
        <f t="shared" si="8"/>
        <v>0</v>
      </c>
      <c r="N27" s="43"/>
      <c r="O27" s="46">
        <f t="shared" si="9"/>
        <v>44.731</v>
      </c>
      <c r="P27" s="23">
        <f t="shared" si="12"/>
        <v>0</v>
      </c>
      <c r="Q27" s="70"/>
      <c r="R27" s="24">
        <f t="shared" si="10"/>
        <v>44.7079</v>
      </c>
      <c r="S27" s="61" t="s">
        <v>105</v>
      </c>
      <c r="T27" s="61"/>
      <c r="U27" s="62"/>
    </row>
    <row r="28" customFormat="1" ht="100.05" customHeight="1" spans="1:21">
      <c r="A28" s="20">
        <f t="shared" si="0"/>
        <v>24</v>
      </c>
      <c r="B28" s="21" t="s">
        <v>106</v>
      </c>
      <c r="C28" s="21">
        <v>3241100569</v>
      </c>
      <c r="D28" s="22" t="s">
        <v>86</v>
      </c>
      <c r="E28" s="23">
        <v>60</v>
      </c>
      <c r="F28" s="24">
        <v>37.5</v>
      </c>
      <c r="G28" s="25" t="s">
        <v>107</v>
      </c>
      <c r="H28" s="26">
        <f t="shared" si="6"/>
        <v>97.5</v>
      </c>
      <c r="I28" s="42">
        <v>87.692</v>
      </c>
      <c r="J28" s="43" t="s">
        <v>54</v>
      </c>
      <c r="K28" s="23">
        <f t="shared" si="11"/>
        <v>0</v>
      </c>
      <c r="L28" s="43"/>
      <c r="M28" s="23">
        <f t="shared" si="8"/>
        <v>0</v>
      </c>
      <c r="N28" s="43"/>
      <c r="O28" s="46">
        <f t="shared" si="9"/>
        <v>43.846</v>
      </c>
      <c r="P28" s="23">
        <f t="shared" si="12"/>
        <v>0</v>
      </c>
      <c r="Q28" s="70"/>
      <c r="R28" s="24">
        <f t="shared" si="10"/>
        <v>44.3364</v>
      </c>
      <c r="S28" s="61" t="s">
        <v>108</v>
      </c>
      <c r="T28" s="61"/>
      <c r="U28" s="62"/>
    </row>
    <row r="29" customFormat="1" ht="100.05" customHeight="1" spans="1:21">
      <c r="A29" s="20">
        <f t="shared" si="0"/>
        <v>25</v>
      </c>
      <c r="B29" s="21" t="s">
        <v>109</v>
      </c>
      <c r="C29" s="21">
        <v>3241100573</v>
      </c>
      <c r="D29" s="22" t="s">
        <v>86</v>
      </c>
      <c r="E29" s="23">
        <v>60</v>
      </c>
      <c r="F29" s="24">
        <v>2</v>
      </c>
      <c r="G29" s="25" t="s">
        <v>110</v>
      </c>
      <c r="H29" s="26">
        <f t="shared" si="6"/>
        <v>62</v>
      </c>
      <c r="I29" s="42">
        <v>91</v>
      </c>
      <c r="J29" s="43" t="s">
        <v>54</v>
      </c>
      <c r="K29" s="23">
        <f t="shared" si="11"/>
        <v>0</v>
      </c>
      <c r="L29" s="43"/>
      <c r="M29" s="23">
        <f t="shared" si="8"/>
        <v>0</v>
      </c>
      <c r="N29" s="43"/>
      <c r="O29" s="46">
        <f t="shared" si="9"/>
        <v>45.5</v>
      </c>
      <c r="P29" s="23">
        <f t="shared" si="12"/>
        <v>0</v>
      </c>
      <c r="Q29" s="70"/>
      <c r="R29" s="24">
        <f t="shared" si="10"/>
        <v>44.05</v>
      </c>
      <c r="S29" s="61" t="s">
        <v>111</v>
      </c>
      <c r="T29" s="61"/>
      <c r="U29" s="62"/>
    </row>
    <row r="30" customFormat="1" ht="100.05" customHeight="1" spans="1:21">
      <c r="A30" s="20">
        <f t="shared" si="0"/>
        <v>26</v>
      </c>
      <c r="B30" s="21" t="s">
        <v>112</v>
      </c>
      <c r="C30" s="21">
        <v>3241100565</v>
      </c>
      <c r="D30" s="22" t="s">
        <v>86</v>
      </c>
      <c r="E30" s="23">
        <v>60</v>
      </c>
      <c r="F30" s="24">
        <v>24</v>
      </c>
      <c r="G30" s="25" t="s">
        <v>113</v>
      </c>
      <c r="H30" s="26">
        <f t="shared" si="6"/>
        <v>84</v>
      </c>
      <c r="I30" s="42">
        <v>87.429</v>
      </c>
      <c r="J30" s="43" t="s">
        <v>54</v>
      </c>
      <c r="K30" s="23">
        <f t="shared" si="11"/>
        <v>0</v>
      </c>
      <c r="L30" s="43"/>
      <c r="M30" s="23">
        <f t="shared" si="8"/>
        <v>0</v>
      </c>
      <c r="N30" s="43"/>
      <c r="O30" s="46">
        <f t="shared" si="9"/>
        <v>43.7145</v>
      </c>
      <c r="P30" s="23">
        <v>4</v>
      </c>
      <c r="Q30" s="60" t="s">
        <v>89</v>
      </c>
      <c r="R30" s="24">
        <f t="shared" si="10"/>
        <v>43.74305</v>
      </c>
      <c r="S30" s="61" t="s">
        <v>114</v>
      </c>
      <c r="T30" s="61"/>
      <c r="U30" s="62"/>
    </row>
    <row r="31" customFormat="1" ht="100.05" customHeight="1" spans="1:21">
      <c r="A31" s="20">
        <f t="shared" si="0"/>
        <v>27</v>
      </c>
      <c r="B31" s="21" t="s">
        <v>115</v>
      </c>
      <c r="C31" s="21">
        <v>3241100578</v>
      </c>
      <c r="D31" s="22" t="s">
        <v>86</v>
      </c>
      <c r="E31" s="23">
        <v>60</v>
      </c>
      <c r="F31" s="24">
        <v>9</v>
      </c>
      <c r="G31" s="25" t="s">
        <v>116</v>
      </c>
      <c r="H31" s="26">
        <f t="shared" si="6"/>
        <v>69</v>
      </c>
      <c r="I31" s="51">
        <v>88.923</v>
      </c>
      <c r="J31" s="43" t="s">
        <v>54</v>
      </c>
      <c r="K31" s="23">
        <f t="shared" si="11"/>
        <v>0</v>
      </c>
      <c r="L31" s="52"/>
      <c r="M31" s="23">
        <f t="shared" si="8"/>
        <v>0</v>
      </c>
      <c r="N31" s="52"/>
      <c r="O31" s="46">
        <f t="shared" si="9"/>
        <v>44.4615</v>
      </c>
      <c r="P31" s="23">
        <v>4</v>
      </c>
      <c r="Q31" s="60" t="s">
        <v>89</v>
      </c>
      <c r="R31" s="68">
        <f t="shared" si="10"/>
        <v>43.66535</v>
      </c>
      <c r="S31" s="61" t="s">
        <v>117</v>
      </c>
      <c r="T31" s="52"/>
      <c r="U31" s="62"/>
    </row>
    <row r="32" customFormat="1" ht="100.05" customHeight="1" spans="1:21">
      <c r="A32" s="20">
        <f t="shared" si="0"/>
        <v>28</v>
      </c>
      <c r="B32" s="21" t="s">
        <v>118</v>
      </c>
      <c r="C32" s="21">
        <v>3241100574</v>
      </c>
      <c r="D32" s="22" t="s">
        <v>86</v>
      </c>
      <c r="E32" s="23">
        <v>60</v>
      </c>
      <c r="F32" s="24">
        <v>6</v>
      </c>
      <c r="G32" s="25" t="s">
        <v>119</v>
      </c>
      <c r="H32" s="26">
        <f t="shared" si="6"/>
        <v>66</v>
      </c>
      <c r="I32" s="42">
        <v>89.538</v>
      </c>
      <c r="J32" s="43" t="s">
        <v>54</v>
      </c>
      <c r="K32" s="23">
        <f t="shared" si="11"/>
        <v>0</v>
      </c>
      <c r="L32" s="43"/>
      <c r="M32" s="23">
        <f t="shared" si="8"/>
        <v>0</v>
      </c>
      <c r="N32" s="43"/>
      <c r="O32" s="46">
        <f t="shared" si="9"/>
        <v>44.769</v>
      </c>
      <c r="P32" s="23">
        <f>0</f>
        <v>0</v>
      </c>
      <c r="Q32" s="70"/>
      <c r="R32" s="24">
        <f t="shared" si="10"/>
        <v>43.5921</v>
      </c>
      <c r="S32" s="61" t="s">
        <v>120</v>
      </c>
      <c r="T32" s="61"/>
      <c r="U32" s="62"/>
    </row>
    <row r="33" customFormat="1" ht="100.05" customHeight="1" spans="1:21">
      <c r="A33" s="20">
        <f t="shared" si="0"/>
        <v>29</v>
      </c>
      <c r="B33" s="21" t="s">
        <v>121</v>
      </c>
      <c r="C33" s="21">
        <v>3241100566</v>
      </c>
      <c r="D33" s="22" t="s">
        <v>86</v>
      </c>
      <c r="E33" s="23">
        <v>60</v>
      </c>
      <c r="F33" s="24">
        <v>2</v>
      </c>
      <c r="G33" s="25" t="s">
        <v>122</v>
      </c>
      <c r="H33" s="26">
        <f t="shared" si="6"/>
        <v>62</v>
      </c>
      <c r="I33" s="42">
        <v>89.857</v>
      </c>
      <c r="J33" s="43" t="s">
        <v>54</v>
      </c>
      <c r="K33" s="23">
        <f t="shared" si="11"/>
        <v>0</v>
      </c>
      <c r="L33" s="43"/>
      <c r="M33" s="23">
        <f t="shared" si="8"/>
        <v>0</v>
      </c>
      <c r="N33" s="43"/>
      <c r="O33" s="46">
        <f t="shared" si="9"/>
        <v>44.9285</v>
      </c>
      <c r="P33" s="23">
        <f>0</f>
        <v>0</v>
      </c>
      <c r="Q33" s="70"/>
      <c r="R33" s="24">
        <f t="shared" si="10"/>
        <v>43.53565</v>
      </c>
      <c r="S33" s="61" t="s">
        <v>123</v>
      </c>
      <c r="T33" s="61"/>
      <c r="U33" s="62"/>
    </row>
    <row r="34" customFormat="1" ht="100.05" customHeight="1" spans="1:21">
      <c r="A34" s="20">
        <f t="shared" si="0"/>
        <v>30</v>
      </c>
      <c r="B34" s="21" t="s">
        <v>124</v>
      </c>
      <c r="C34" s="21">
        <v>3241100583</v>
      </c>
      <c r="D34" s="22" t="s">
        <v>86</v>
      </c>
      <c r="E34" s="23">
        <v>60</v>
      </c>
      <c r="F34" s="24">
        <v>8</v>
      </c>
      <c r="G34" s="25" t="s">
        <v>125</v>
      </c>
      <c r="H34" s="26">
        <f t="shared" si="6"/>
        <v>68</v>
      </c>
      <c r="I34" s="51">
        <v>88.692</v>
      </c>
      <c r="J34" s="43" t="s">
        <v>54</v>
      </c>
      <c r="K34" s="23">
        <f t="shared" si="11"/>
        <v>0</v>
      </c>
      <c r="L34" s="52"/>
      <c r="M34" s="23">
        <f t="shared" si="8"/>
        <v>0</v>
      </c>
      <c r="N34" s="52"/>
      <c r="O34" s="46">
        <f t="shared" si="9"/>
        <v>44.346</v>
      </c>
      <c r="P34" s="23">
        <v>4</v>
      </c>
      <c r="Q34" s="60" t="s">
        <v>89</v>
      </c>
      <c r="R34" s="68">
        <f t="shared" si="10"/>
        <v>43.5114</v>
      </c>
      <c r="S34" s="61" t="s">
        <v>126</v>
      </c>
      <c r="T34" s="52"/>
      <c r="U34" s="62"/>
    </row>
    <row r="35" customFormat="1" ht="100.05" customHeight="1" spans="1:21">
      <c r="A35" s="20">
        <f t="shared" si="0"/>
        <v>31</v>
      </c>
      <c r="B35" s="21" t="s">
        <v>127</v>
      </c>
      <c r="C35" s="21">
        <v>3241100582</v>
      </c>
      <c r="D35" s="22" t="s">
        <v>86</v>
      </c>
      <c r="E35" s="23">
        <v>60</v>
      </c>
      <c r="F35" s="24">
        <v>29</v>
      </c>
      <c r="G35" s="25" t="s">
        <v>128</v>
      </c>
      <c r="H35" s="26">
        <f t="shared" si="6"/>
        <v>89</v>
      </c>
      <c r="I35" s="51">
        <v>85.75</v>
      </c>
      <c r="J35" s="43" t="s">
        <v>54</v>
      </c>
      <c r="K35" s="23">
        <f t="shared" si="11"/>
        <v>0</v>
      </c>
      <c r="L35" s="52"/>
      <c r="M35" s="23">
        <f t="shared" si="8"/>
        <v>0</v>
      </c>
      <c r="N35" s="52"/>
      <c r="O35" s="46">
        <f t="shared" si="9"/>
        <v>42.875</v>
      </c>
      <c r="P35" s="23">
        <v>4</v>
      </c>
      <c r="Q35" s="60" t="s">
        <v>89</v>
      </c>
      <c r="R35" s="68">
        <f t="shared" si="10"/>
        <v>43.2375</v>
      </c>
      <c r="S35" s="61" t="s">
        <v>129</v>
      </c>
      <c r="T35" s="52"/>
      <c r="U35" s="62"/>
    </row>
    <row r="36" customFormat="1" ht="100.05" customHeight="1" spans="1:21">
      <c r="A36" s="20">
        <f t="shared" si="0"/>
        <v>32</v>
      </c>
      <c r="B36" s="21" t="s">
        <v>130</v>
      </c>
      <c r="C36" s="21">
        <v>3241100577</v>
      </c>
      <c r="D36" s="22" t="s">
        <v>86</v>
      </c>
      <c r="E36" s="23">
        <v>60</v>
      </c>
      <c r="F36" s="24">
        <v>4</v>
      </c>
      <c r="G36" s="25" t="s">
        <v>131</v>
      </c>
      <c r="H36" s="26">
        <f t="shared" si="6"/>
        <v>64</v>
      </c>
      <c r="I36" s="51">
        <v>88.5</v>
      </c>
      <c r="J36" s="43" t="s">
        <v>54</v>
      </c>
      <c r="K36" s="23">
        <f t="shared" si="11"/>
        <v>0</v>
      </c>
      <c r="L36" s="52"/>
      <c r="M36" s="23">
        <f t="shared" si="8"/>
        <v>0</v>
      </c>
      <c r="N36" s="52"/>
      <c r="O36" s="46">
        <f t="shared" si="9"/>
        <v>44.25</v>
      </c>
      <c r="P36" s="23">
        <v>4</v>
      </c>
      <c r="Q36" s="60" t="s">
        <v>89</v>
      </c>
      <c r="R36" s="68">
        <f t="shared" si="10"/>
        <v>43.225</v>
      </c>
      <c r="S36" s="61" t="s">
        <v>132</v>
      </c>
      <c r="T36" s="52"/>
      <c r="U36" s="62"/>
    </row>
    <row r="37" customFormat="1" ht="100.05" customHeight="1" spans="1:21">
      <c r="A37" s="20">
        <f t="shared" si="0"/>
        <v>33</v>
      </c>
      <c r="B37" s="21" t="s">
        <v>133</v>
      </c>
      <c r="C37" s="21">
        <v>3241100572</v>
      </c>
      <c r="D37" s="22" t="s">
        <v>86</v>
      </c>
      <c r="E37" s="23">
        <v>60</v>
      </c>
      <c r="F37" s="24">
        <v>-18</v>
      </c>
      <c r="G37" s="25" t="s">
        <v>134</v>
      </c>
      <c r="H37" s="26">
        <f t="shared" si="6"/>
        <v>42</v>
      </c>
      <c r="I37" s="42">
        <v>89.615</v>
      </c>
      <c r="J37" s="43" t="s">
        <v>54</v>
      </c>
      <c r="K37" s="23">
        <f t="shared" si="11"/>
        <v>0</v>
      </c>
      <c r="L37" s="43"/>
      <c r="M37" s="23">
        <f t="shared" si="8"/>
        <v>0</v>
      </c>
      <c r="N37" s="43"/>
      <c r="O37" s="46">
        <f t="shared" si="9"/>
        <v>44.8075</v>
      </c>
      <c r="P37" s="23">
        <v>4</v>
      </c>
      <c r="Q37" s="60" t="s">
        <v>89</v>
      </c>
      <c r="R37" s="24">
        <f t="shared" si="10"/>
        <v>42.62675</v>
      </c>
      <c r="S37" s="61" t="s">
        <v>135</v>
      </c>
      <c r="T37" s="61"/>
      <c r="U37" s="62"/>
    </row>
    <row r="38" customFormat="1" ht="100.05" customHeight="1" spans="1:21">
      <c r="A38" s="20">
        <f t="shared" si="0"/>
        <v>34</v>
      </c>
      <c r="B38" s="21" t="s">
        <v>136</v>
      </c>
      <c r="C38" s="21">
        <v>3241100568</v>
      </c>
      <c r="D38" s="22" t="s">
        <v>86</v>
      </c>
      <c r="E38" s="23">
        <v>60</v>
      </c>
      <c r="F38" s="24">
        <v>5</v>
      </c>
      <c r="G38" s="25" t="s">
        <v>137</v>
      </c>
      <c r="H38" s="26">
        <f t="shared" si="6"/>
        <v>65</v>
      </c>
      <c r="I38" s="42">
        <v>86.714</v>
      </c>
      <c r="J38" s="43" t="s">
        <v>54</v>
      </c>
      <c r="K38" s="23">
        <f t="shared" si="11"/>
        <v>0</v>
      </c>
      <c r="L38" s="43"/>
      <c r="M38" s="23">
        <f t="shared" si="8"/>
        <v>0</v>
      </c>
      <c r="N38" s="43"/>
      <c r="O38" s="46">
        <f t="shared" si="9"/>
        <v>43.357</v>
      </c>
      <c r="P38" s="23">
        <f t="shared" ref="P38:P41" si="13">0</f>
        <v>0</v>
      </c>
      <c r="Q38" s="70"/>
      <c r="R38" s="24">
        <f t="shared" si="10"/>
        <v>42.2713</v>
      </c>
      <c r="S38" s="61" t="s">
        <v>138</v>
      </c>
      <c r="T38" s="61"/>
      <c r="U38" s="62"/>
    </row>
    <row r="39" customFormat="1" ht="100.05" customHeight="1" spans="1:21">
      <c r="A39" s="20">
        <f t="shared" si="0"/>
        <v>35</v>
      </c>
      <c r="B39" s="21" t="s">
        <v>139</v>
      </c>
      <c r="C39" s="21">
        <v>3241100575</v>
      </c>
      <c r="D39" s="22" t="s">
        <v>86</v>
      </c>
      <c r="E39" s="23">
        <v>60</v>
      </c>
      <c r="F39" s="24">
        <v>1.5</v>
      </c>
      <c r="G39" s="25" t="s">
        <v>140</v>
      </c>
      <c r="H39" s="26">
        <f t="shared" si="6"/>
        <v>61.5</v>
      </c>
      <c r="I39" s="42">
        <v>87.077</v>
      </c>
      <c r="J39" s="43" t="s">
        <v>54</v>
      </c>
      <c r="K39" s="23">
        <f t="shared" si="11"/>
        <v>0</v>
      </c>
      <c r="L39" s="43"/>
      <c r="M39" s="23">
        <f t="shared" si="8"/>
        <v>0</v>
      </c>
      <c r="N39" s="43"/>
      <c r="O39" s="46">
        <f t="shared" si="9"/>
        <v>43.5385</v>
      </c>
      <c r="P39" s="23">
        <f t="shared" si="13"/>
        <v>0</v>
      </c>
      <c r="Q39" s="70"/>
      <c r="R39" s="24">
        <f t="shared" si="10"/>
        <v>42.25965</v>
      </c>
      <c r="S39" s="61" t="s">
        <v>141</v>
      </c>
      <c r="T39" s="61"/>
      <c r="U39" s="62"/>
    </row>
    <row r="40" customFormat="1" ht="100.05" customHeight="1" spans="1:21">
      <c r="A40" s="20">
        <f t="shared" si="0"/>
        <v>36</v>
      </c>
      <c r="B40" s="21" t="s">
        <v>142</v>
      </c>
      <c r="C40" s="21">
        <v>3241100581</v>
      </c>
      <c r="D40" s="22" t="s">
        <v>86</v>
      </c>
      <c r="E40" s="23">
        <v>60</v>
      </c>
      <c r="F40" s="24">
        <v>2</v>
      </c>
      <c r="G40" s="25" t="s">
        <v>143</v>
      </c>
      <c r="H40" s="26">
        <f t="shared" si="6"/>
        <v>62</v>
      </c>
      <c r="I40" s="51">
        <v>85.786</v>
      </c>
      <c r="J40" s="43" t="s">
        <v>54</v>
      </c>
      <c r="K40" s="23">
        <f t="shared" si="11"/>
        <v>0</v>
      </c>
      <c r="L40" s="52"/>
      <c r="M40" s="23">
        <f t="shared" si="8"/>
        <v>0</v>
      </c>
      <c r="N40" s="54"/>
      <c r="O40" s="46">
        <f t="shared" si="9"/>
        <v>42.893</v>
      </c>
      <c r="P40" s="23">
        <v>4</v>
      </c>
      <c r="Q40" s="70" t="s">
        <v>144</v>
      </c>
      <c r="R40" s="68">
        <f t="shared" si="10"/>
        <v>41.9037</v>
      </c>
      <c r="S40" s="61" t="s">
        <v>145</v>
      </c>
      <c r="T40" s="52"/>
      <c r="U40" s="62"/>
    </row>
    <row r="41" customFormat="1" ht="100.05" customHeight="1" spans="1:21">
      <c r="A41" s="20">
        <f t="shared" si="0"/>
        <v>37</v>
      </c>
      <c r="B41" s="21" t="s">
        <v>146</v>
      </c>
      <c r="C41" s="21">
        <v>3241100570</v>
      </c>
      <c r="D41" s="22" t="s">
        <v>86</v>
      </c>
      <c r="E41" s="23">
        <v>60</v>
      </c>
      <c r="F41" s="24">
        <v>4</v>
      </c>
      <c r="G41" s="25" t="s">
        <v>147</v>
      </c>
      <c r="H41" s="26">
        <f t="shared" si="6"/>
        <v>64</v>
      </c>
      <c r="I41" s="42">
        <v>81.8</v>
      </c>
      <c r="J41" s="43" t="s">
        <v>54</v>
      </c>
      <c r="K41" s="23">
        <f t="shared" si="11"/>
        <v>0</v>
      </c>
      <c r="L41" s="43"/>
      <c r="M41" s="23">
        <f t="shared" si="8"/>
        <v>0</v>
      </c>
      <c r="N41" s="45"/>
      <c r="O41" s="46">
        <f t="shared" si="9"/>
        <v>40.9</v>
      </c>
      <c r="P41" s="23">
        <f t="shared" si="13"/>
        <v>0</v>
      </c>
      <c r="Q41" s="70"/>
      <c r="R41" s="24">
        <f t="shared" si="10"/>
        <v>40.01</v>
      </c>
      <c r="S41" s="61" t="s">
        <v>148</v>
      </c>
      <c r="T41" s="61"/>
      <c r="U41" s="62"/>
    </row>
    <row r="42" customFormat="1" ht="100.05" customHeight="1" spans="1:21">
      <c r="A42" s="20">
        <f t="shared" si="0"/>
        <v>38</v>
      </c>
      <c r="B42" s="21" t="s">
        <v>149</v>
      </c>
      <c r="C42" s="21">
        <v>8241111327</v>
      </c>
      <c r="D42" s="22" t="s">
        <v>150</v>
      </c>
      <c r="E42" s="23">
        <v>60</v>
      </c>
      <c r="F42" s="24">
        <v>9</v>
      </c>
      <c r="G42" s="25" t="s">
        <v>151</v>
      </c>
      <c r="H42" s="26">
        <f t="shared" ref="H42:H60" si="14">SUM(E42:F42)</f>
        <v>69</v>
      </c>
      <c r="I42" s="42">
        <v>90.085</v>
      </c>
      <c r="J42" s="43" t="s">
        <v>54</v>
      </c>
      <c r="K42" s="23">
        <v>22</v>
      </c>
      <c r="L42" s="43" t="s">
        <v>152</v>
      </c>
      <c r="M42" s="23">
        <f t="shared" si="8"/>
        <v>0</v>
      </c>
      <c r="N42" s="45"/>
      <c r="O42" s="46">
        <f t="shared" si="9"/>
        <v>51.6425</v>
      </c>
      <c r="P42" s="23">
        <v>79</v>
      </c>
      <c r="Q42" s="70" t="s">
        <v>153</v>
      </c>
      <c r="R42" s="24">
        <f t="shared" ref="R42:R60" si="15">H42*0.05+0.9*(I42*0.5+K42*0.3+M42*0.2)+0.05*P42</f>
        <v>53.87825</v>
      </c>
      <c r="S42" s="61"/>
      <c r="T42" s="61" t="s">
        <v>90</v>
      </c>
      <c r="U42" s="62"/>
    </row>
    <row r="43" customFormat="1" ht="100.05" customHeight="1" spans="1:21">
      <c r="A43" s="20">
        <f t="shared" si="0"/>
        <v>39</v>
      </c>
      <c r="B43" s="21" t="s">
        <v>154</v>
      </c>
      <c r="C43" s="21">
        <v>8231111264</v>
      </c>
      <c r="D43" s="22" t="s">
        <v>150</v>
      </c>
      <c r="E43" s="23">
        <v>60</v>
      </c>
      <c r="F43" s="24">
        <v>40</v>
      </c>
      <c r="G43" s="25" t="s">
        <v>155</v>
      </c>
      <c r="H43" s="26">
        <f t="shared" si="14"/>
        <v>100</v>
      </c>
      <c r="I43" s="42">
        <v>90</v>
      </c>
      <c r="J43" s="43" t="s">
        <v>54</v>
      </c>
      <c r="K43" s="23">
        <v>2</v>
      </c>
      <c r="L43" s="43" t="s">
        <v>156</v>
      </c>
      <c r="M43" s="23">
        <v>6.67</v>
      </c>
      <c r="N43" s="45" t="s">
        <v>157</v>
      </c>
      <c r="O43" s="46">
        <f t="shared" si="9"/>
        <v>46.934</v>
      </c>
      <c r="P43" s="23">
        <v>83</v>
      </c>
      <c r="Q43" s="70" t="s">
        <v>158</v>
      </c>
      <c r="R43" s="24">
        <f t="shared" si="15"/>
        <v>51.3906</v>
      </c>
      <c r="S43" s="61"/>
      <c r="T43" s="61" t="s">
        <v>95</v>
      </c>
      <c r="U43" s="62"/>
    </row>
    <row r="44" customFormat="1" ht="100.05" customHeight="1" spans="1:21">
      <c r="A44" s="20">
        <f t="shared" si="0"/>
        <v>40</v>
      </c>
      <c r="B44" s="21" t="s">
        <v>159</v>
      </c>
      <c r="C44" s="21">
        <v>8241111324</v>
      </c>
      <c r="D44" s="22" t="s">
        <v>150</v>
      </c>
      <c r="E44" s="23">
        <v>60</v>
      </c>
      <c r="F44" s="24">
        <v>24</v>
      </c>
      <c r="G44" s="25" t="s">
        <v>160</v>
      </c>
      <c r="H44" s="26">
        <f t="shared" si="14"/>
        <v>84</v>
      </c>
      <c r="I44" s="42">
        <v>89.39</v>
      </c>
      <c r="J44" s="43" t="s">
        <v>54</v>
      </c>
      <c r="K44" s="23">
        <f t="shared" ref="K44:K47" si="16">0</f>
        <v>0</v>
      </c>
      <c r="L44" s="43"/>
      <c r="M44" s="23">
        <v>1.85</v>
      </c>
      <c r="N44" s="45" t="s">
        <v>161</v>
      </c>
      <c r="O44" s="46">
        <f t="shared" si="9"/>
        <v>45.065</v>
      </c>
      <c r="P44" s="23">
        <v>64</v>
      </c>
      <c r="Q44" s="70" t="s">
        <v>162</v>
      </c>
      <c r="R44" s="24">
        <f t="shared" si="15"/>
        <v>47.9585</v>
      </c>
      <c r="S44" s="61"/>
      <c r="T44" s="61" t="s">
        <v>99</v>
      </c>
      <c r="U44" s="62"/>
    </row>
    <row r="45" customFormat="1" ht="100.05" customHeight="1" spans="1:21">
      <c r="A45" s="20">
        <f t="shared" si="0"/>
        <v>41</v>
      </c>
      <c r="B45" s="21" t="s">
        <v>163</v>
      </c>
      <c r="C45" s="21">
        <v>8241111322</v>
      </c>
      <c r="D45" s="22" t="s">
        <v>150</v>
      </c>
      <c r="E45" s="23">
        <v>60</v>
      </c>
      <c r="F45" s="24">
        <v>5</v>
      </c>
      <c r="G45" s="25" t="s">
        <v>164</v>
      </c>
      <c r="H45" s="26">
        <f t="shared" si="14"/>
        <v>65</v>
      </c>
      <c r="I45" s="42">
        <v>89.444</v>
      </c>
      <c r="J45" s="43" t="s">
        <v>54</v>
      </c>
      <c r="K45" s="23">
        <f t="shared" si="16"/>
        <v>0</v>
      </c>
      <c r="L45" s="43"/>
      <c r="M45" s="23">
        <v>0.5</v>
      </c>
      <c r="N45" s="45" t="s">
        <v>165</v>
      </c>
      <c r="O45" s="46">
        <f t="shared" si="9"/>
        <v>44.822</v>
      </c>
      <c r="P45" s="23">
        <v>83</v>
      </c>
      <c r="Q45" s="70" t="s">
        <v>166</v>
      </c>
      <c r="R45" s="24">
        <f t="shared" si="15"/>
        <v>47.7398</v>
      </c>
      <c r="S45" s="61"/>
      <c r="T45" s="61" t="s">
        <v>102</v>
      </c>
      <c r="U45" s="62"/>
    </row>
    <row r="46" customFormat="1" ht="100.05" customHeight="1" spans="1:21">
      <c r="A46" s="20">
        <f t="shared" si="0"/>
        <v>42</v>
      </c>
      <c r="B46" s="21" t="s">
        <v>167</v>
      </c>
      <c r="C46" s="21">
        <v>8241111311</v>
      </c>
      <c r="D46" s="22" t="s">
        <v>150</v>
      </c>
      <c r="E46" s="23">
        <v>60</v>
      </c>
      <c r="F46" s="24">
        <v>0</v>
      </c>
      <c r="G46" s="25" t="s">
        <v>34</v>
      </c>
      <c r="H46" s="26">
        <f t="shared" si="14"/>
        <v>60</v>
      </c>
      <c r="I46" s="42">
        <v>90.731</v>
      </c>
      <c r="J46" s="43" t="s">
        <v>54</v>
      </c>
      <c r="K46" s="23">
        <v>10</v>
      </c>
      <c r="L46" s="43" t="s">
        <v>168</v>
      </c>
      <c r="M46" s="23">
        <f t="shared" ref="M46:M53" si="17">0</f>
        <v>0</v>
      </c>
      <c r="N46" s="45"/>
      <c r="O46" s="46">
        <f t="shared" si="9"/>
        <v>48.3655</v>
      </c>
      <c r="P46" s="23">
        <v>10</v>
      </c>
      <c r="Q46" s="70" t="s">
        <v>169</v>
      </c>
      <c r="R46" s="24">
        <f t="shared" si="15"/>
        <v>47.02895</v>
      </c>
      <c r="S46" s="61"/>
      <c r="T46" s="61" t="s">
        <v>105</v>
      </c>
      <c r="U46" s="62"/>
    </row>
    <row r="47" customFormat="1" ht="100.05" customHeight="1" spans="1:21">
      <c r="A47" s="20">
        <f t="shared" si="0"/>
        <v>43</v>
      </c>
      <c r="B47" s="21" t="s">
        <v>170</v>
      </c>
      <c r="C47" s="21">
        <v>8241111316</v>
      </c>
      <c r="D47" s="22" t="s">
        <v>150</v>
      </c>
      <c r="E47" s="23">
        <v>60</v>
      </c>
      <c r="F47" s="24">
        <v>0</v>
      </c>
      <c r="G47" s="25" t="s">
        <v>34</v>
      </c>
      <c r="H47" s="26">
        <f t="shared" si="14"/>
        <v>60</v>
      </c>
      <c r="I47" s="42">
        <v>89.362</v>
      </c>
      <c r="J47" s="43" t="s">
        <v>54</v>
      </c>
      <c r="K47" s="23">
        <f t="shared" si="16"/>
        <v>0</v>
      </c>
      <c r="L47" s="43"/>
      <c r="M47" s="23">
        <f t="shared" si="17"/>
        <v>0</v>
      </c>
      <c r="N47" s="45"/>
      <c r="O47" s="46">
        <f t="shared" si="9"/>
        <v>44.681</v>
      </c>
      <c r="P47" s="23">
        <v>69</v>
      </c>
      <c r="Q47" s="70" t="s">
        <v>171</v>
      </c>
      <c r="R47" s="24">
        <f t="shared" si="15"/>
        <v>46.6629</v>
      </c>
      <c r="S47" s="61"/>
      <c r="T47" s="61" t="s">
        <v>108</v>
      </c>
      <c r="U47" s="62"/>
    </row>
    <row r="48" customFormat="1" ht="100.05" customHeight="1" spans="1:21">
      <c r="A48" s="20">
        <f t="shared" si="0"/>
        <v>44</v>
      </c>
      <c r="B48" s="21" t="s">
        <v>172</v>
      </c>
      <c r="C48" s="21">
        <v>8241111320</v>
      </c>
      <c r="D48" s="22" t="s">
        <v>150</v>
      </c>
      <c r="E48" s="23">
        <v>60</v>
      </c>
      <c r="F48" s="24">
        <v>0.5</v>
      </c>
      <c r="G48" s="25" t="s">
        <v>173</v>
      </c>
      <c r="H48" s="26">
        <f t="shared" si="14"/>
        <v>60.5</v>
      </c>
      <c r="I48" s="42">
        <v>93.269</v>
      </c>
      <c r="J48" s="43" t="s">
        <v>54</v>
      </c>
      <c r="K48" s="23">
        <v>2</v>
      </c>
      <c r="L48" s="43" t="s">
        <v>174</v>
      </c>
      <c r="M48" s="23">
        <v>1.58</v>
      </c>
      <c r="N48" s="45" t="s">
        <v>175</v>
      </c>
      <c r="O48" s="46">
        <f t="shared" si="9"/>
        <v>47.5505</v>
      </c>
      <c r="P48" s="23">
        <v>14</v>
      </c>
      <c r="Q48" s="70" t="s">
        <v>176</v>
      </c>
      <c r="R48" s="24">
        <f t="shared" si="15"/>
        <v>46.52045</v>
      </c>
      <c r="S48" s="61"/>
      <c r="T48" s="61" t="s">
        <v>111</v>
      </c>
      <c r="U48" s="62"/>
    </row>
    <row r="49" customFormat="1" ht="100.05" customHeight="1" spans="1:21">
      <c r="A49" s="20">
        <f t="shared" si="0"/>
        <v>45</v>
      </c>
      <c r="B49" s="21" t="s">
        <v>177</v>
      </c>
      <c r="C49" s="21">
        <v>8241111325</v>
      </c>
      <c r="D49" s="22" t="s">
        <v>150</v>
      </c>
      <c r="E49" s="23">
        <v>60</v>
      </c>
      <c r="F49" s="24">
        <v>2</v>
      </c>
      <c r="G49" s="25" t="s">
        <v>178</v>
      </c>
      <c r="H49" s="26">
        <f t="shared" si="14"/>
        <v>62</v>
      </c>
      <c r="I49" s="42">
        <v>90.9</v>
      </c>
      <c r="J49" s="43" t="s">
        <v>54</v>
      </c>
      <c r="K49" s="23">
        <f t="shared" ref="K49:K60" si="18">0</f>
        <v>0</v>
      </c>
      <c r="L49" s="43"/>
      <c r="M49" s="23">
        <v>7.17</v>
      </c>
      <c r="N49" s="45" t="s">
        <v>179</v>
      </c>
      <c r="O49" s="46">
        <f t="shared" si="9"/>
        <v>46.884</v>
      </c>
      <c r="P49" s="23">
        <v>10</v>
      </c>
      <c r="Q49" s="70" t="s">
        <v>180</v>
      </c>
      <c r="R49" s="24">
        <f t="shared" si="15"/>
        <v>45.7956</v>
      </c>
      <c r="S49" s="61"/>
      <c r="T49" s="61" t="s">
        <v>114</v>
      </c>
      <c r="U49" s="62"/>
    </row>
    <row r="50" customFormat="1" ht="100.05" customHeight="1" spans="1:21">
      <c r="A50" s="20">
        <f t="shared" si="0"/>
        <v>46</v>
      </c>
      <c r="B50" s="21" t="s">
        <v>181</v>
      </c>
      <c r="C50" s="21">
        <v>8241111315</v>
      </c>
      <c r="D50" s="22" t="s">
        <v>150</v>
      </c>
      <c r="E50" s="23">
        <v>60</v>
      </c>
      <c r="F50" s="24">
        <v>18</v>
      </c>
      <c r="G50" s="25" t="s">
        <v>182</v>
      </c>
      <c r="H50" s="26">
        <f t="shared" si="14"/>
        <v>78</v>
      </c>
      <c r="I50" s="42">
        <v>90.02</v>
      </c>
      <c r="J50" s="43" t="s">
        <v>54</v>
      </c>
      <c r="K50" s="23">
        <f t="shared" si="18"/>
        <v>0</v>
      </c>
      <c r="L50" s="43"/>
      <c r="M50" s="23">
        <f t="shared" si="17"/>
        <v>0</v>
      </c>
      <c r="N50" s="45"/>
      <c r="O50" s="46">
        <f t="shared" si="9"/>
        <v>45.01</v>
      </c>
      <c r="P50" s="23">
        <v>24</v>
      </c>
      <c r="Q50" s="70" t="s">
        <v>183</v>
      </c>
      <c r="R50" s="24">
        <f t="shared" si="15"/>
        <v>45.609</v>
      </c>
      <c r="S50" s="61"/>
      <c r="T50" s="61" t="s">
        <v>117</v>
      </c>
      <c r="U50" s="62"/>
    </row>
    <row r="51" customFormat="1" ht="100.05" customHeight="1" spans="1:21">
      <c r="A51" s="20">
        <f t="shared" si="0"/>
        <v>47</v>
      </c>
      <c r="B51" s="21" t="s">
        <v>184</v>
      </c>
      <c r="C51" s="21">
        <v>8241111323</v>
      </c>
      <c r="D51" s="22" t="s">
        <v>150</v>
      </c>
      <c r="E51" s="23">
        <v>60</v>
      </c>
      <c r="F51" s="24">
        <v>0</v>
      </c>
      <c r="G51" s="25" t="s">
        <v>34</v>
      </c>
      <c r="H51" s="26">
        <f t="shared" si="14"/>
        <v>60</v>
      </c>
      <c r="I51" s="42">
        <v>89.731</v>
      </c>
      <c r="J51" s="43" t="s">
        <v>54</v>
      </c>
      <c r="K51" s="23">
        <f t="shared" si="18"/>
        <v>0</v>
      </c>
      <c r="L51" s="43"/>
      <c r="M51" s="23">
        <f t="shared" si="17"/>
        <v>0</v>
      </c>
      <c r="N51" s="45"/>
      <c r="O51" s="46">
        <f t="shared" si="9"/>
        <v>44.8655</v>
      </c>
      <c r="P51" s="23">
        <v>30</v>
      </c>
      <c r="Q51" s="70" t="s">
        <v>185</v>
      </c>
      <c r="R51" s="24">
        <f t="shared" si="15"/>
        <v>44.87895</v>
      </c>
      <c r="S51" s="61"/>
      <c r="T51" s="61" t="s">
        <v>120</v>
      </c>
      <c r="U51" s="62"/>
    </row>
    <row r="52" customFormat="1" ht="100.05" customHeight="1" spans="1:21">
      <c r="A52" s="20">
        <f t="shared" si="0"/>
        <v>48</v>
      </c>
      <c r="B52" s="21" t="s">
        <v>186</v>
      </c>
      <c r="C52" s="21">
        <v>8241111312</v>
      </c>
      <c r="D52" s="22" t="s">
        <v>150</v>
      </c>
      <c r="E52" s="23">
        <v>60</v>
      </c>
      <c r="F52" s="24">
        <v>9</v>
      </c>
      <c r="G52" s="25" t="s">
        <v>187</v>
      </c>
      <c r="H52" s="26">
        <f t="shared" si="14"/>
        <v>69</v>
      </c>
      <c r="I52" s="42">
        <v>89.423</v>
      </c>
      <c r="J52" s="43" t="s">
        <v>54</v>
      </c>
      <c r="K52" s="23">
        <f t="shared" si="18"/>
        <v>0</v>
      </c>
      <c r="L52" s="43"/>
      <c r="M52" s="23">
        <f t="shared" si="17"/>
        <v>0</v>
      </c>
      <c r="N52" s="45"/>
      <c r="O52" s="46">
        <f t="shared" si="9"/>
        <v>44.7115</v>
      </c>
      <c r="P52" s="23">
        <v>10</v>
      </c>
      <c r="Q52" s="70" t="s">
        <v>188</v>
      </c>
      <c r="R52" s="24">
        <f t="shared" si="15"/>
        <v>44.19035</v>
      </c>
      <c r="S52" s="61"/>
      <c r="T52" s="61" t="s">
        <v>123</v>
      </c>
      <c r="U52" s="62"/>
    </row>
    <row r="53" customFormat="1" ht="100.05" customHeight="1" spans="1:21">
      <c r="A53" s="20">
        <f t="shared" si="0"/>
        <v>49</v>
      </c>
      <c r="B53" s="21" t="s">
        <v>189</v>
      </c>
      <c r="C53" s="21">
        <v>8241111321</v>
      </c>
      <c r="D53" s="22" t="s">
        <v>150</v>
      </c>
      <c r="E53" s="23">
        <v>60</v>
      </c>
      <c r="F53" s="24">
        <v>0</v>
      </c>
      <c r="G53" s="25" t="s">
        <v>34</v>
      </c>
      <c r="H53" s="26">
        <f t="shared" si="14"/>
        <v>60</v>
      </c>
      <c r="I53" s="42">
        <v>89.83</v>
      </c>
      <c r="J53" s="43" t="s">
        <v>54</v>
      </c>
      <c r="K53" s="23">
        <f t="shared" si="18"/>
        <v>0</v>
      </c>
      <c r="L53" s="43"/>
      <c r="M53" s="23">
        <f t="shared" si="17"/>
        <v>0</v>
      </c>
      <c r="N53" s="43"/>
      <c r="O53" s="46">
        <f t="shared" si="9"/>
        <v>44.915</v>
      </c>
      <c r="P53" s="23">
        <v>10</v>
      </c>
      <c r="Q53" s="70" t="s">
        <v>169</v>
      </c>
      <c r="R53" s="24">
        <f t="shared" si="15"/>
        <v>43.9235</v>
      </c>
      <c r="S53" s="61"/>
      <c r="T53" s="61" t="s">
        <v>126</v>
      </c>
      <c r="U53" s="62"/>
    </row>
    <row r="54" customFormat="1" ht="100.05" customHeight="1" spans="1:21">
      <c r="A54" s="20">
        <f t="shared" si="0"/>
        <v>50</v>
      </c>
      <c r="B54" s="21" t="s">
        <v>190</v>
      </c>
      <c r="C54" s="21">
        <v>8241111326</v>
      </c>
      <c r="D54" s="22" t="s">
        <v>150</v>
      </c>
      <c r="E54" s="23">
        <v>60</v>
      </c>
      <c r="F54" s="24">
        <v>2</v>
      </c>
      <c r="G54" s="25" t="s">
        <v>191</v>
      </c>
      <c r="H54" s="26">
        <f t="shared" si="14"/>
        <v>62</v>
      </c>
      <c r="I54" s="42">
        <v>89.3</v>
      </c>
      <c r="J54" s="43" t="s">
        <v>54</v>
      </c>
      <c r="K54" s="23">
        <f t="shared" si="18"/>
        <v>0</v>
      </c>
      <c r="L54" s="43"/>
      <c r="M54" s="23">
        <v>2.33</v>
      </c>
      <c r="N54" s="45" t="s">
        <v>192</v>
      </c>
      <c r="O54" s="46">
        <f t="shared" si="9"/>
        <v>45.116</v>
      </c>
      <c r="P54" s="23">
        <f t="shared" ref="P54:P56" si="19">0</f>
        <v>0</v>
      </c>
      <c r="Q54" s="70"/>
      <c r="R54" s="24">
        <f t="shared" si="15"/>
        <v>43.7044</v>
      </c>
      <c r="S54" s="61"/>
      <c r="T54" s="61" t="s">
        <v>129</v>
      </c>
      <c r="U54" s="62"/>
    </row>
    <row r="55" customFormat="1" ht="100.05" customHeight="1" spans="1:21">
      <c r="A55" s="20">
        <f t="shared" si="0"/>
        <v>51</v>
      </c>
      <c r="B55" s="21" t="s">
        <v>193</v>
      </c>
      <c r="C55" s="21">
        <v>8241111328</v>
      </c>
      <c r="D55" s="22" t="s">
        <v>150</v>
      </c>
      <c r="E55" s="23">
        <v>60</v>
      </c>
      <c r="F55" s="24">
        <v>0</v>
      </c>
      <c r="G55" s="25" t="s">
        <v>34</v>
      </c>
      <c r="H55" s="26">
        <f t="shared" si="14"/>
        <v>60</v>
      </c>
      <c r="I55" s="42">
        <v>89.11</v>
      </c>
      <c r="J55" s="43" t="s">
        <v>54</v>
      </c>
      <c r="K55" s="23">
        <f t="shared" si="18"/>
        <v>0</v>
      </c>
      <c r="L55" s="43"/>
      <c r="M55" s="23"/>
      <c r="N55" s="45"/>
      <c r="O55" s="46">
        <f t="shared" si="9"/>
        <v>44.555</v>
      </c>
      <c r="P55" s="23">
        <f t="shared" si="19"/>
        <v>0</v>
      </c>
      <c r="Q55" s="70"/>
      <c r="R55" s="24">
        <f t="shared" si="15"/>
        <v>43.0995</v>
      </c>
      <c r="S55" s="61"/>
      <c r="T55" s="61" t="s">
        <v>132</v>
      </c>
      <c r="U55" s="62"/>
    </row>
    <row r="56" customFormat="1" ht="100.05" customHeight="1" spans="1:21">
      <c r="A56" s="20">
        <f t="shared" si="0"/>
        <v>52</v>
      </c>
      <c r="B56" s="21" t="s">
        <v>194</v>
      </c>
      <c r="C56" s="21">
        <v>8241111318</v>
      </c>
      <c r="D56" s="22" t="s">
        <v>150</v>
      </c>
      <c r="E56" s="23">
        <v>60</v>
      </c>
      <c r="F56" s="24">
        <v>0</v>
      </c>
      <c r="G56" s="25" t="s">
        <v>34</v>
      </c>
      <c r="H56" s="26">
        <f t="shared" si="14"/>
        <v>60</v>
      </c>
      <c r="I56" s="42">
        <v>88.515</v>
      </c>
      <c r="J56" s="43" t="s">
        <v>54</v>
      </c>
      <c r="K56" s="23">
        <f t="shared" si="18"/>
        <v>0</v>
      </c>
      <c r="L56" s="43"/>
      <c r="M56" s="23">
        <v>0.25</v>
      </c>
      <c r="N56" s="45" t="s">
        <v>195</v>
      </c>
      <c r="O56" s="46">
        <f t="shared" si="9"/>
        <v>44.3075</v>
      </c>
      <c r="P56" s="23">
        <f t="shared" si="19"/>
        <v>0</v>
      </c>
      <c r="Q56" s="70"/>
      <c r="R56" s="24">
        <f t="shared" si="15"/>
        <v>42.87675</v>
      </c>
      <c r="S56" s="61"/>
      <c r="T56" s="61" t="s">
        <v>135</v>
      </c>
      <c r="U56" s="62"/>
    </row>
    <row r="57" customFormat="1" ht="100.05" customHeight="1" spans="1:21">
      <c r="A57" s="20">
        <f t="shared" si="0"/>
        <v>53</v>
      </c>
      <c r="B57" s="21" t="s">
        <v>196</v>
      </c>
      <c r="C57" s="21">
        <v>8241111317</v>
      </c>
      <c r="D57" s="22" t="s">
        <v>150</v>
      </c>
      <c r="E57" s="23">
        <v>60</v>
      </c>
      <c r="F57" s="24">
        <v>0</v>
      </c>
      <c r="G57" s="25" t="s">
        <v>34</v>
      </c>
      <c r="H57" s="26">
        <f t="shared" si="14"/>
        <v>60</v>
      </c>
      <c r="I57" s="42">
        <v>86.15</v>
      </c>
      <c r="J57" s="43" t="s">
        <v>54</v>
      </c>
      <c r="K57" s="23">
        <f t="shared" si="18"/>
        <v>0</v>
      </c>
      <c r="L57" s="43"/>
      <c r="M57" s="23">
        <f t="shared" ref="M57:M60" si="20">0</f>
        <v>0</v>
      </c>
      <c r="N57" s="43"/>
      <c r="O57" s="46">
        <f t="shared" si="9"/>
        <v>43.075</v>
      </c>
      <c r="P57" s="23">
        <v>10</v>
      </c>
      <c r="Q57" s="70" t="s">
        <v>197</v>
      </c>
      <c r="R57" s="24">
        <f t="shared" si="15"/>
        <v>42.2675</v>
      </c>
      <c r="S57" s="61"/>
      <c r="T57" s="61" t="s">
        <v>138</v>
      </c>
      <c r="U57" s="62"/>
    </row>
    <row r="58" customFormat="1" ht="100.05" customHeight="1" spans="1:21">
      <c r="A58" s="20">
        <f t="shared" si="0"/>
        <v>54</v>
      </c>
      <c r="B58" s="21" t="s">
        <v>198</v>
      </c>
      <c r="C58" s="21">
        <v>8241111313</v>
      </c>
      <c r="D58" s="22" t="s">
        <v>150</v>
      </c>
      <c r="E58" s="23">
        <v>60</v>
      </c>
      <c r="F58" s="24">
        <v>0</v>
      </c>
      <c r="G58" s="25" t="s">
        <v>34</v>
      </c>
      <c r="H58" s="26">
        <f t="shared" si="14"/>
        <v>60</v>
      </c>
      <c r="I58" s="42">
        <v>87.22</v>
      </c>
      <c r="J58" s="43" t="s">
        <v>54</v>
      </c>
      <c r="K58" s="23">
        <f t="shared" si="18"/>
        <v>0</v>
      </c>
      <c r="L58" s="43"/>
      <c r="M58" s="23">
        <f t="shared" si="20"/>
        <v>0</v>
      </c>
      <c r="N58" s="45"/>
      <c r="O58" s="46">
        <f t="shared" si="9"/>
        <v>43.61</v>
      </c>
      <c r="P58" s="23">
        <f>0</f>
        <v>0</v>
      </c>
      <c r="Q58" s="70"/>
      <c r="R58" s="24">
        <f t="shared" si="15"/>
        <v>42.249</v>
      </c>
      <c r="S58" s="61"/>
      <c r="T58" s="61" t="s">
        <v>141</v>
      </c>
      <c r="U58" s="62"/>
    </row>
    <row r="59" customFormat="1" ht="100.05" customHeight="1" spans="1:21">
      <c r="A59" s="20">
        <f t="shared" si="0"/>
        <v>55</v>
      </c>
      <c r="B59" s="21" t="s">
        <v>199</v>
      </c>
      <c r="C59" s="21">
        <v>8241111314</v>
      </c>
      <c r="D59" s="22" t="s">
        <v>150</v>
      </c>
      <c r="E59" s="23">
        <v>60</v>
      </c>
      <c r="F59" s="24">
        <v>0</v>
      </c>
      <c r="G59" s="25" t="s">
        <v>34</v>
      </c>
      <c r="H59" s="26">
        <f t="shared" si="14"/>
        <v>60</v>
      </c>
      <c r="I59" s="42">
        <v>85.83</v>
      </c>
      <c r="J59" s="43" t="s">
        <v>54</v>
      </c>
      <c r="K59" s="23">
        <f t="shared" si="18"/>
        <v>0</v>
      </c>
      <c r="L59" s="43"/>
      <c r="M59" s="23">
        <v>0.125</v>
      </c>
      <c r="N59" s="45" t="s">
        <v>200</v>
      </c>
      <c r="O59" s="46">
        <f t="shared" si="9"/>
        <v>42.94</v>
      </c>
      <c r="P59" s="23">
        <v>10</v>
      </c>
      <c r="Q59" s="70" t="s">
        <v>169</v>
      </c>
      <c r="R59" s="24">
        <f t="shared" si="15"/>
        <v>42.146</v>
      </c>
      <c r="S59" s="61"/>
      <c r="T59" s="61" t="s">
        <v>145</v>
      </c>
      <c r="U59" s="62"/>
    </row>
    <row r="60" customFormat="1" ht="100.05" customHeight="1" spans="1:21">
      <c r="A60" s="20">
        <f t="shared" si="0"/>
        <v>56</v>
      </c>
      <c r="B60" s="21" t="s">
        <v>201</v>
      </c>
      <c r="C60" s="21">
        <v>8241111319</v>
      </c>
      <c r="D60" s="22" t="s">
        <v>150</v>
      </c>
      <c r="E60" s="23">
        <v>60</v>
      </c>
      <c r="F60" s="24">
        <v>-30</v>
      </c>
      <c r="G60" s="25" t="s">
        <v>202</v>
      </c>
      <c r="H60" s="26">
        <f t="shared" si="14"/>
        <v>30</v>
      </c>
      <c r="I60" s="42">
        <v>90.32</v>
      </c>
      <c r="J60" s="43" t="s">
        <v>54</v>
      </c>
      <c r="K60" s="23">
        <f t="shared" si="18"/>
        <v>0</v>
      </c>
      <c r="L60" s="43"/>
      <c r="M60" s="23">
        <f t="shared" si="20"/>
        <v>0</v>
      </c>
      <c r="N60" s="43"/>
      <c r="O60" s="46">
        <f t="shared" si="9"/>
        <v>45.16</v>
      </c>
      <c r="P60" s="23">
        <f>0</f>
        <v>0</v>
      </c>
      <c r="Q60" s="70"/>
      <c r="R60" s="24">
        <f t="shared" si="15"/>
        <v>42.144</v>
      </c>
      <c r="S60" s="61"/>
      <c r="T60" s="61" t="s">
        <v>148</v>
      </c>
      <c r="U60" s="62"/>
    </row>
    <row r="61" customFormat="1" ht="100.05" customHeight="1" spans="1:21">
      <c r="A61" s="20">
        <f t="shared" si="0"/>
        <v>57</v>
      </c>
      <c r="B61" s="21" t="s">
        <v>203</v>
      </c>
      <c r="C61" s="21">
        <v>8241111345</v>
      </c>
      <c r="D61" s="22" t="s">
        <v>204</v>
      </c>
      <c r="E61" s="23">
        <v>60</v>
      </c>
      <c r="F61" s="24">
        <v>6</v>
      </c>
      <c r="G61" s="25" t="s">
        <v>205</v>
      </c>
      <c r="H61" s="26">
        <v>66</v>
      </c>
      <c r="I61" s="42">
        <v>87.538</v>
      </c>
      <c r="J61" s="43" t="s">
        <v>54</v>
      </c>
      <c r="K61" s="23">
        <v>100</v>
      </c>
      <c r="L61" s="43" t="s">
        <v>206</v>
      </c>
      <c r="M61" s="23">
        <v>0</v>
      </c>
      <c r="N61" s="43"/>
      <c r="O61" s="46">
        <f t="shared" si="9"/>
        <v>73.769</v>
      </c>
      <c r="P61" s="23">
        <v>4</v>
      </c>
      <c r="Q61" s="70" t="s">
        <v>207</v>
      </c>
      <c r="R61" s="24">
        <f t="shared" ref="R61:R100" si="21">0.9*O61+0.05*H61+0.05*P61</f>
        <v>69.8921</v>
      </c>
      <c r="S61" s="61" t="s">
        <v>208</v>
      </c>
      <c r="T61" s="61" t="s">
        <v>208</v>
      </c>
      <c r="U61" s="62"/>
    </row>
    <row r="62" customFormat="1" ht="100.05" customHeight="1" spans="1:21">
      <c r="A62" s="20">
        <f t="shared" si="0"/>
        <v>58</v>
      </c>
      <c r="B62" s="21" t="s">
        <v>209</v>
      </c>
      <c r="C62" s="21">
        <v>8241111333</v>
      </c>
      <c r="D62" s="22" t="s">
        <v>204</v>
      </c>
      <c r="E62" s="23">
        <v>60</v>
      </c>
      <c r="F62" s="24">
        <v>2</v>
      </c>
      <c r="G62" s="25" t="s">
        <v>210</v>
      </c>
      <c r="H62" s="26">
        <v>62</v>
      </c>
      <c r="I62" s="42">
        <v>88.538</v>
      </c>
      <c r="J62" s="43" t="s">
        <v>54</v>
      </c>
      <c r="K62" s="23">
        <v>50</v>
      </c>
      <c r="L62" s="43" t="s">
        <v>211</v>
      </c>
      <c r="M62" s="23">
        <v>0</v>
      </c>
      <c r="N62" s="43"/>
      <c r="O62" s="46">
        <f t="shared" si="9"/>
        <v>59.269</v>
      </c>
      <c r="P62" s="23">
        <v>25</v>
      </c>
      <c r="Q62" s="70" t="s">
        <v>212</v>
      </c>
      <c r="R62" s="24">
        <f t="shared" si="21"/>
        <v>57.6921</v>
      </c>
      <c r="S62" s="61" t="s">
        <v>213</v>
      </c>
      <c r="T62" s="61" t="s">
        <v>213</v>
      </c>
      <c r="U62" s="62"/>
    </row>
    <row r="63" customFormat="1" ht="100.05" customHeight="1" spans="1:21">
      <c r="A63" s="20">
        <f t="shared" si="0"/>
        <v>59</v>
      </c>
      <c r="B63" s="21" t="s">
        <v>214</v>
      </c>
      <c r="C63" s="21">
        <v>824111341</v>
      </c>
      <c r="D63" s="22" t="s">
        <v>204</v>
      </c>
      <c r="E63" s="23">
        <v>60</v>
      </c>
      <c r="F63" s="24">
        <v>2.5</v>
      </c>
      <c r="G63" s="25" t="s">
        <v>215</v>
      </c>
      <c r="H63" s="26">
        <v>62.5</v>
      </c>
      <c r="I63" s="42">
        <v>89.462</v>
      </c>
      <c r="J63" s="43" t="s">
        <v>54</v>
      </c>
      <c r="K63" s="23">
        <v>30</v>
      </c>
      <c r="L63" s="43" t="s">
        <v>216</v>
      </c>
      <c r="M63" s="23">
        <v>0</v>
      </c>
      <c r="N63" s="43"/>
      <c r="O63" s="46">
        <f t="shared" si="9"/>
        <v>53.731</v>
      </c>
      <c r="P63" s="23">
        <v>0</v>
      </c>
      <c r="Q63" s="70"/>
      <c r="R63" s="24">
        <f t="shared" si="21"/>
        <v>51.4829</v>
      </c>
      <c r="S63" s="61" t="s">
        <v>217</v>
      </c>
      <c r="T63" s="61" t="s">
        <v>217</v>
      </c>
      <c r="U63" s="62"/>
    </row>
    <row r="64" customFormat="1" ht="100.05" customHeight="1" spans="1:21">
      <c r="A64" s="20">
        <f t="shared" si="0"/>
        <v>60</v>
      </c>
      <c r="B64" s="21" t="s">
        <v>218</v>
      </c>
      <c r="C64" s="21">
        <v>8241111368</v>
      </c>
      <c r="D64" s="22" t="s">
        <v>204</v>
      </c>
      <c r="E64" s="23">
        <v>60</v>
      </c>
      <c r="F64" s="24">
        <v>23</v>
      </c>
      <c r="G64" s="25" t="s">
        <v>219</v>
      </c>
      <c r="H64" s="26">
        <v>83</v>
      </c>
      <c r="I64" s="42">
        <v>93.308</v>
      </c>
      <c r="J64" s="43" t="s">
        <v>54</v>
      </c>
      <c r="K64" s="23">
        <v>0</v>
      </c>
      <c r="L64" s="43"/>
      <c r="M64" s="23">
        <v>0</v>
      </c>
      <c r="N64" s="43"/>
      <c r="O64" s="46">
        <f t="shared" si="9"/>
        <v>46.654</v>
      </c>
      <c r="P64" s="23">
        <v>73</v>
      </c>
      <c r="Q64" s="70" t="s">
        <v>220</v>
      </c>
      <c r="R64" s="24">
        <f t="shared" si="21"/>
        <v>49.7886</v>
      </c>
      <c r="S64" s="61" t="s">
        <v>221</v>
      </c>
      <c r="T64" s="61" t="s">
        <v>222</v>
      </c>
      <c r="U64" s="62"/>
    </row>
    <row r="65" customFormat="1" ht="100.05" customHeight="1" spans="1:21">
      <c r="A65" s="20">
        <f t="shared" si="0"/>
        <v>61</v>
      </c>
      <c r="B65" s="21" t="s">
        <v>223</v>
      </c>
      <c r="C65" s="21">
        <v>8241111339</v>
      </c>
      <c r="D65" s="22" t="s">
        <v>204</v>
      </c>
      <c r="E65" s="23">
        <v>60</v>
      </c>
      <c r="F65" s="24">
        <v>36</v>
      </c>
      <c r="G65" s="25" t="s">
        <v>224</v>
      </c>
      <c r="H65" s="26">
        <v>96</v>
      </c>
      <c r="I65" s="42">
        <v>92.308</v>
      </c>
      <c r="J65" s="43" t="s">
        <v>54</v>
      </c>
      <c r="K65" s="23">
        <v>0</v>
      </c>
      <c r="L65" s="43"/>
      <c r="M65" s="23" t="s">
        <v>225</v>
      </c>
      <c r="N65" s="43"/>
      <c r="O65" s="46">
        <v>46.154</v>
      </c>
      <c r="P65" s="23">
        <v>69</v>
      </c>
      <c r="Q65" s="70" t="s">
        <v>226</v>
      </c>
      <c r="R65" s="24">
        <f t="shared" si="21"/>
        <v>49.7886</v>
      </c>
      <c r="S65" s="61" t="s">
        <v>222</v>
      </c>
      <c r="T65" s="61" t="s">
        <v>221</v>
      </c>
      <c r="U65" s="62"/>
    </row>
    <row r="66" customFormat="1" ht="100.05" customHeight="1" spans="1:21">
      <c r="A66" s="20">
        <f t="shared" si="0"/>
        <v>62</v>
      </c>
      <c r="B66" s="21" t="s">
        <v>227</v>
      </c>
      <c r="C66" s="21">
        <v>8241111355</v>
      </c>
      <c r="D66" s="22" t="s">
        <v>204</v>
      </c>
      <c r="E66" s="23">
        <v>60</v>
      </c>
      <c r="F66" s="24">
        <v>18</v>
      </c>
      <c r="G66" s="25" t="s">
        <v>228</v>
      </c>
      <c r="H66" s="26">
        <v>78</v>
      </c>
      <c r="I66" s="42">
        <v>92.846</v>
      </c>
      <c r="J66" s="43" t="s">
        <v>54</v>
      </c>
      <c r="K66" s="23">
        <v>0</v>
      </c>
      <c r="L66" s="43"/>
      <c r="M66" s="23">
        <v>0</v>
      </c>
      <c r="N66" s="43"/>
      <c r="O66" s="46">
        <f t="shared" ref="O66:O77" si="22">0.5*I66+0.3*K66+0.2*M66</f>
        <v>46.423</v>
      </c>
      <c r="P66" s="23">
        <v>69</v>
      </c>
      <c r="Q66" s="70" t="s">
        <v>229</v>
      </c>
      <c r="R66" s="24">
        <f t="shared" si="21"/>
        <v>49.1307</v>
      </c>
      <c r="S66" s="61" t="s">
        <v>230</v>
      </c>
      <c r="T66" s="61" t="s">
        <v>230</v>
      </c>
      <c r="U66" s="62"/>
    </row>
    <row r="67" customFormat="1" ht="100.05" customHeight="1" spans="1:21">
      <c r="A67" s="20">
        <f t="shared" si="0"/>
        <v>63</v>
      </c>
      <c r="B67" s="21" t="s">
        <v>231</v>
      </c>
      <c r="C67" s="21">
        <v>8241111350</v>
      </c>
      <c r="D67" s="22" t="s">
        <v>204</v>
      </c>
      <c r="E67" s="23">
        <v>60</v>
      </c>
      <c r="F67" s="24">
        <v>40.5</v>
      </c>
      <c r="G67" s="25" t="s">
        <v>232</v>
      </c>
      <c r="H67" s="26">
        <v>100</v>
      </c>
      <c r="I67" s="42">
        <v>89.692</v>
      </c>
      <c r="J67" s="43" t="s">
        <v>54</v>
      </c>
      <c r="K67" s="23">
        <v>0</v>
      </c>
      <c r="L67" s="43"/>
      <c r="M67" s="23">
        <v>0</v>
      </c>
      <c r="N67" s="43"/>
      <c r="O67" s="46">
        <f t="shared" si="22"/>
        <v>44.846</v>
      </c>
      <c r="P67" s="23">
        <v>69</v>
      </c>
      <c r="Q67" s="70" t="s">
        <v>233</v>
      </c>
      <c r="R67" s="24">
        <f t="shared" si="21"/>
        <v>48.8114</v>
      </c>
      <c r="S67" s="61" t="s">
        <v>234</v>
      </c>
      <c r="T67" s="61" t="s">
        <v>234</v>
      </c>
      <c r="U67" s="62"/>
    </row>
    <row r="68" customFormat="1" ht="100.05" customHeight="1" spans="1:21">
      <c r="A68" s="20">
        <f t="shared" si="0"/>
        <v>64</v>
      </c>
      <c r="B68" s="21" t="s">
        <v>235</v>
      </c>
      <c r="C68" s="21">
        <v>8241111370</v>
      </c>
      <c r="D68" s="22" t="s">
        <v>204</v>
      </c>
      <c r="E68" s="23">
        <v>60</v>
      </c>
      <c r="F68" s="24">
        <v>15</v>
      </c>
      <c r="G68" s="25" t="s">
        <v>236</v>
      </c>
      <c r="H68" s="26">
        <v>75</v>
      </c>
      <c r="I68" s="42">
        <v>91.846</v>
      </c>
      <c r="J68" s="43" t="s">
        <v>54</v>
      </c>
      <c r="K68" s="23">
        <v>0</v>
      </c>
      <c r="L68" s="43"/>
      <c r="M68" s="23">
        <v>0</v>
      </c>
      <c r="N68" s="43"/>
      <c r="O68" s="46">
        <f t="shared" si="22"/>
        <v>45.923</v>
      </c>
      <c r="P68" s="23">
        <v>69</v>
      </c>
      <c r="Q68" s="70" t="s">
        <v>237</v>
      </c>
      <c r="R68" s="24">
        <f t="shared" si="21"/>
        <v>48.5307</v>
      </c>
      <c r="S68" s="61" t="s">
        <v>238</v>
      </c>
      <c r="T68" s="61" t="s">
        <v>238</v>
      </c>
      <c r="U68" s="62"/>
    </row>
    <row r="69" customFormat="1" ht="100.05" customHeight="1" spans="1:21">
      <c r="A69" s="20">
        <f t="shared" si="0"/>
        <v>65</v>
      </c>
      <c r="B69" s="21" t="s">
        <v>239</v>
      </c>
      <c r="C69" s="21">
        <v>8241111366</v>
      </c>
      <c r="D69" s="22" t="s">
        <v>204</v>
      </c>
      <c r="E69" s="23">
        <v>60</v>
      </c>
      <c r="F69" s="24">
        <v>8.5</v>
      </c>
      <c r="G69" s="25" t="s">
        <v>240</v>
      </c>
      <c r="H69" s="26">
        <v>68.5</v>
      </c>
      <c r="I69" s="42">
        <v>91.923</v>
      </c>
      <c r="J69" s="43" t="s">
        <v>54</v>
      </c>
      <c r="K69" s="23">
        <v>0</v>
      </c>
      <c r="L69" s="43"/>
      <c r="M69" s="23">
        <v>0</v>
      </c>
      <c r="N69" s="43"/>
      <c r="O69" s="46">
        <f t="shared" si="22"/>
        <v>45.9615</v>
      </c>
      <c r="P69" s="23">
        <v>69</v>
      </c>
      <c r="Q69" s="70" t="s">
        <v>241</v>
      </c>
      <c r="R69" s="24">
        <f t="shared" si="21"/>
        <v>48.24035</v>
      </c>
      <c r="S69" s="61" t="s">
        <v>242</v>
      </c>
      <c r="T69" s="61" t="s">
        <v>242</v>
      </c>
      <c r="U69" s="62"/>
    </row>
    <row r="70" customFormat="1" ht="100.05" customHeight="1" spans="1:21">
      <c r="A70" s="20">
        <f t="shared" si="0"/>
        <v>66</v>
      </c>
      <c r="B70" s="21" t="s">
        <v>243</v>
      </c>
      <c r="C70" s="21">
        <v>8241111363</v>
      </c>
      <c r="D70" s="22" t="s">
        <v>204</v>
      </c>
      <c r="E70" s="23">
        <v>60</v>
      </c>
      <c r="F70" s="24">
        <v>3</v>
      </c>
      <c r="G70" s="25" t="s">
        <v>244</v>
      </c>
      <c r="H70" s="26">
        <v>63</v>
      </c>
      <c r="I70" s="42">
        <v>90.69</v>
      </c>
      <c r="J70" s="43" t="s">
        <v>54</v>
      </c>
      <c r="K70" s="23">
        <v>0</v>
      </c>
      <c r="L70" s="43"/>
      <c r="M70" s="23">
        <v>0</v>
      </c>
      <c r="N70" s="43"/>
      <c r="O70" s="46">
        <f t="shared" si="22"/>
        <v>45.345</v>
      </c>
      <c r="P70" s="23">
        <v>69</v>
      </c>
      <c r="Q70" s="70" t="s">
        <v>245</v>
      </c>
      <c r="R70" s="24">
        <f t="shared" si="21"/>
        <v>47.4105</v>
      </c>
      <c r="S70" s="61" t="s">
        <v>246</v>
      </c>
      <c r="T70" s="61" t="s">
        <v>246</v>
      </c>
      <c r="U70" s="62"/>
    </row>
    <row r="71" customFormat="1" ht="100.05" customHeight="1" spans="1:21">
      <c r="A71" s="20">
        <f t="shared" si="0"/>
        <v>67</v>
      </c>
      <c r="B71" s="21" t="s">
        <v>247</v>
      </c>
      <c r="C71" s="21">
        <v>8241111336</v>
      </c>
      <c r="D71" s="22" t="s">
        <v>204</v>
      </c>
      <c r="E71" s="23">
        <v>60</v>
      </c>
      <c r="F71" s="24">
        <v>9</v>
      </c>
      <c r="G71" s="25" t="s">
        <v>248</v>
      </c>
      <c r="H71" s="26">
        <v>69</v>
      </c>
      <c r="I71" s="42">
        <v>89.231</v>
      </c>
      <c r="J71" s="43" t="s">
        <v>54</v>
      </c>
      <c r="K71" s="23">
        <v>0</v>
      </c>
      <c r="L71" s="43"/>
      <c r="M71" s="23">
        <v>0</v>
      </c>
      <c r="N71" s="43"/>
      <c r="O71" s="46">
        <f t="shared" si="22"/>
        <v>44.6155</v>
      </c>
      <c r="P71" s="23">
        <v>69</v>
      </c>
      <c r="Q71" s="70" t="s">
        <v>249</v>
      </c>
      <c r="R71" s="24">
        <f t="shared" si="21"/>
        <v>47.05395</v>
      </c>
      <c r="S71" s="61" t="s">
        <v>250</v>
      </c>
      <c r="T71" s="61" t="s">
        <v>250</v>
      </c>
      <c r="U71" s="62"/>
    </row>
    <row r="72" customFormat="1" ht="100.05" customHeight="1" spans="1:21">
      <c r="A72" s="20">
        <f t="shared" si="0"/>
        <v>68</v>
      </c>
      <c r="B72" s="21" t="s">
        <v>251</v>
      </c>
      <c r="C72" s="21">
        <v>8241111337</v>
      </c>
      <c r="D72" s="22" t="s">
        <v>204</v>
      </c>
      <c r="E72" s="23">
        <v>60</v>
      </c>
      <c r="F72" s="24">
        <v>40</v>
      </c>
      <c r="G72" s="25" t="s">
        <v>252</v>
      </c>
      <c r="H72" s="26">
        <v>100</v>
      </c>
      <c r="I72" s="42">
        <v>91.306</v>
      </c>
      <c r="J72" s="43" t="s">
        <v>54</v>
      </c>
      <c r="K72" s="23">
        <v>0</v>
      </c>
      <c r="L72" s="43"/>
      <c r="M72" s="23">
        <v>0</v>
      </c>
      <c r="N72" s="43"/>
      <c r="O72" s="46">
        <f t="shared" si="22"/>
        <v>45.653</v>
      </c>
      <c r="P72" s="23">
        <v>4</v>
      </c>
      <c r="Q72" s="70" t="s">
        <v>207</v>
      </c>
      <c r="R72" s="24">
        <f t="shared" si="21"/>
        <v>46.2877</v>
      </c>
      <c r="S72" s="61" t="s">
        <v>253</v>
      </c>
      <c r="T72" s="61" t="s">
        <v>253</v>
      </c>
      <c r="U72" s="62"/>
    </row>
    <row r="73" customFormat="1" ht="100.05" customHeight="1" spans="1:21">
      <c r="A73" s="20">
        <f t="shared" si="0"/>
        <v>69</v>
      </c>
      <c r="B73" s="21" t="s">
        <v>254</v>
      </c>
      <c r="C73" s="21">
        <v>8241111358</v>
      </c>
      <c r="D73" s="22" t="s">
        <v>204</v>
      </c>
      <c r="E73" s="23">
        <v>60</v>
      </c>
      <c r="F73" s="24">
        <v>40</v>
      </c>
      <c r="G73" s="25" t="s">
        <v>255</v>
      </c>
      <c r="H73" s="26">
        <v>100</v>
      </c>
      <c r="I73" s="42">
        <v>89.923</v>
      </c>
      <c r="J73" s="43" t="s">
        <v>54</v>
      </c>
      <c r="K73" s="23">
        <v>2</v>
      </c>
      <c r="L73" s="45" t="s">
        <v>256</v>
      </c>
      <c r="M73" s="23">
        <v>0</v>
      </c>
      <c r="N73" s="43"/>
      <c r="O73" s="46">
        <f t="shared" si="22"/>
        <v>45.5615</v>
      </c>
      <c r="P73" s="23">
        <v>0</v>
      </c>
      <c r="Q73" s="70"/>
      <c r="R73" s="24">
        <f t="shared" si="21"/>
        <v>46.00535</v>
      </c>
      <c r="S73" s="61" t="s">
        <v>257</v>
      </c>
      <c r="T73" s="61" t="s">
        <v>257</v>
      </c>
      <c r="U73" s="62"/>
    </row>
    <row r="74" customFormat="1" ht="100.05" customHeight="1" spans="1:21">
      <c r="A74" s="20">
        <f t="shared" si="0"/>
        <v>70</v>
      </c>
      <c r="B74" s="21" t="s">
        <v>258</v>
      </c>
      <c r="C74" s="21">
        <v>8241111344</v>
      </c>
      <c r="D74" s="22" t="s">
        <v>204</v>
      </c>
      <c r="E74" s="23">
        <v>60</v>
      </c>
      <c r="F74" s="24">
        <v>34.5</v>
      </c>
      <c r="G74" s="25" t="s">
        <v>259</v>
      </c>
      <c r="H74" s="26">
        <v>94.5</v>
      </c>
      <c r="I74" s="42">
        <v>90.308</v>
      </c>
      <c r="J74" s="43" t="s">
        <v>54</v>
      </c>
      <c r="K74" s="23">
        <v>0</v>
      </c>
      <c r="L74" s="43"/>
      <c r="M74" s="23">
        <v>0</v>
      </c>
      <c r="N74" s="43"/>
      <c r="O74" s="46">
        <f t="shared" si="22"/>
        <v>45.154</v>
      </c>
      <c r="P74" s="23">
        <v>4</v>
      </c>
      <c r="Q74" s="70" t="s">
        <v>260</v>
      </c>
      <c r="R74" s="24">
        <f t="shared" si="21"/>
        <v>45.5636</v>
      </c>
      <c r="S74" s="61" t="s">
        <v>261</v>
      </c>
      <c r="T74" s="61" t="s">
        <v>261</v>
      </c>
      <c r="U74" s="62"/>
    </row>
    <row r="75" customFormat="1" ht="100.05" customHeight="1" spans="1:21">
      <c r="A75" s="20">
        <f t="shared" si="0"/>
        <v>71</v>
      </c>
      <c r="B75" s="21" t="s">
        <v>262</v>
      </c>
      <c r="C75" s="21">
        <v>8241111365</v>
      </c>
      <c r="D75" s="22" t="s">
        <v>204</v>
      </c>
      <c r="E75" s="23">
        <v>60</v>
      </c>
      <c r="F75" s="24">
        <v>17</v>
      </c>
      <c r="G75" s="25" t="s">
        <v>263</v>
      </c>
      <c r="H75" s="26">
        <v>77</v>
      </c>
      <c r="I75" s="42">
        <v>91.154</v>
      </c>
      <c r="J75" s="43" t="s">
        <v>54</v>
      </c>
      <c r="K75" s="23">
        <v>0</v>
      </c>
      <c r="L75" s="43"/>
      <c r="M75" s="23">
        <v>0</v>
      </c>
      <c r="N75" s="43"/>
      <c r="O75" s="46">
        <f t="shared" si="22"/>
        <v>45.577</v>
      </c>
      <c r="P75" s="23">
        <v>0</v>
      </c>
      <c r="Q75" s="70"/>
      <c r="R75" s="24">
        <f t="shared" si="21"/>
        <v>44.8693</v>
      </c>
      <c r="S75" s="61" t="s">
        <v>264</v>
      </c>
      <c r="T75" s="61" t="s">
        <v>264</v>
      </c>
      <c r="U75" s="62"/>
    </row>
    <row r="76" customFormat="1" ht="100.05" customHeight="1" spans="1:21">
      <c r="A76" s="20">
        <f t="shared" si="0"/>
        <v>72</v>
      </c>
      <c r="B76" s="21" t="s">
        <v>265</v>
      </c>
      <c r="C76" s="21">
        <v>8241111360</v>
      </c>
      <c r="D76" s="22" t="s">
        <v>204</v>
      </c>
      <c r="E76" s="23">
        <v>60</v>
      </c>
      <c r="F76" s="24">
        <v>9</v>
      </c>
      <c r="G76" s="25" t="s">
        <v>266</v>
      </c>
      <c r="H76" s="26">
        <v>73.5</v>
      </c>
      <c r="I76" s="42">
        <v>91.308</v>
      </c>
      <c r="J76" s="43" t="s">
        <v>54</v>
      </c>
      <c r="K76" s="23">
        <v>0</v>
      </c>
      <c r="L76" s="43"/>
      <c r="M76" s="23">
        <v>0</v>
      </c>
      <c r="N76" s="43"/>
      <c r="O76" s="46">
        <f t="shared" si="22"/>
        <v>45.654</v>
      </c>
      <c r="P76" s="23">
        <v>0</v>
      </c>
      <c r="Q76" s="70"/>
      <c r="R76" s="24">
        <f t="shared" si="21"/>
        <v>44.7636</v>
      </c>
      <c r="S76" s="61" t="s">
        <v>267</v>
      </c>
      <c r="T76" s="61" t="s">
        <v>267</v>
      </c>
      <c r="U76" s="62"/>
    </row>
    <row r="77" customFormat="1" ht="100.05" customHeight="1" spans="1:21">
      <c r="A77" s="20">
        <f t="shared" si="0"/>
        <v>73</v>
      </c>
      <c r="B77" s="21" t="s">
        <v>268</v>
      </c>
      <c r="C77" s="21">
        <v>8241111361</v>
      </c>
      <c r="D77" s="22" t="s">
        <v>204</v>
      </c>
      <c r="E77" s="23">
        <v>60</v>
      </c>
      <c r="F77" s="24">
        <v>11</v>
      </c>
      <c r="G77" s="25" t="s">
        <v>269</v>
      </c>
      <c r="H77" s="26">
        <v>71</v>
      </c>
      <c r="I77" s="42">
        <v>91.46</v>
      </c>
      <c r="J77" s="43" t="s">
        <v>54</v>
      </c>
      <c r="K77" s="23">
        <v>0</v>
      </c>
      <c r="L77" s="43"/>
      <c r="M77" s="23">
        <v>0</v>
      </c>
      <c r="N77" s="43"/>
      <c r="O77" s="46">
        <f t="shared" si="22"/>
        <v>45.73</v>
      </c>
      <c r="P77" s="23">
        <v>0</v>
      </c>
      <c r="Q77" s="70"/>
      <c r="R77" s="24">
        <f t="shared" si="21"/>
        <v>44.707</v>
      </c>
      <c r="S77" s="61" t="s">
        <v>270</v>
      </c>
      <c r="T77" s="61" t="s">
        <v>270</v>
      </c>
      <c r="U77" s="62"/>
    </row>
    <row r="78" customFormat="1" ht="100.05" customHeight="1" spans="1:21">
      <c r="A78" s="20">
        <f t="shared" si="0"/>
        <v>74</v>
      </c>
      <c r="B78" s="21" t="s">
        <v>271</v>
      </c>
      <c r="C78" s="21">
        <v>8241111347</v>
      </c>
      <c r="D78" s="22" t="s">
        <v>204</v>
      </c>
      <c r="E78" s="23">
        <v>60</v>
      </c>
      <c r="F78" s="24">
        <v>34</v>
      </c>
      <c r="G78" s="25" t="s">
        <v>272</v>
      </c>
      <c r="H78" s="26">
        <v>94</v>
      </c>
      <c r="I78" s="42">
        <v>88.385</v>
      </c>
      <c r="J78" s="43" t="s">
        <v>54</v>
      </c>
      <c r="K78" s="23">
        <v>0</v>
      </c>
      <c r="L78" s="43"/>
      <c r="M78" s="23" t="s">
        <v>225</v>
      </c>
      <c r="N78" s="43"/>
      <c r="O78" s="46">
        <v>44.195</v>
      </c>
      <c r="P78" s="23">
        <v>4</v>
      </c>
      <c r="Q78" s="70" t="s">
        <v>207</v>
      </c>
      <c r="R78" s="24">
        <f t="shared" si="21"/>
        <v>44.6755</v>
      </c>
      <c r="S78" s="61" t="s">
        <v>273</v>
      </c>
      <c r="T78" s="61" t="s">
        <v>273</v>
      </c>
      <c r="U78" s="62"/>
    </row>
    <row r="79" customFormat="1" ht="100.05" customHeight="1" spans="1:21">
      <c r="A79" s="20">
        <f t="shared" si="0"/>
        <v>75</v>
      </c>
      <c r="B79" s="21" t="s">
        <v>274</v>
      </c>
      <c r="C79" s="21">
        <v>8241111343</v>
      </c>
      <c r="D79" s="22" t="s">
        <v>204</v>
      </c>
      <c r="E79" s="23">
        <v>60</v>
      </c>
      <c r="F79" s="24">
        <v>34</v>
      </c>
      <c r="G79" s="25" t="s">
        <v>275</v>
      </c>
      <c r="H79" s="26">
        <v>94</v>
      </c>
      <c r="I79" s="42">
        <v>88.615</v>
      </c>
      <c r="J79" s="43" t="s">
        <v>54</v>
      </c>
      <c r="K79" s="23">
        <v>0</v>
      </c>
      <c r="L79" s="43"/>
      <c r="M79" s="23">
        <v>0.2</v>
      </c>
      <c r="N79" s="45" t="s">
        <v>276</v>
      </c>
      <c r="O79" s="46">
        <f t="shared" ref="O79:O100" si="23">0.5*I79+0.3*K79+0.2*M79</f>
        <v>44.3475</v>
      </c>
      <c r="P79" s="23">
        <v>0</v>
      </c>
      <c r="Q79" s="70"/>
      <c r="R79" s="24">
        <f t="shared" si="21"/>
        <v>44.61275</v>
      </c>
      <c r="S79" s="61" t="s">
        <v>277</v>
      </c>
      <c r="T79" s="61" t="s">
        <v>277</v>
      </c>
      <c r="U79" s="62"/>
    </row>
    <row r="80" customFormat="1" ht="100.05" customHeight="1" spans="1:21">
      <c r="A80" s="20">
        <f t="shared" si="0"/>
        <v>76</v>
      </c>
      <c r="B80" s="21" t="s">
        <v>278</v>
      </c>
      <c r="C80" s="21">
        <v>8241111369</v>
      </c>
      <c r="D80" s="22" t="s">
        <v>204</v>
      </c>
      <c r="E80" s="23">
        <v>60</v>
      </c>
      <c r="F80" s="24">
        <v>4</v>
      </c>
      <c r="G80" s="25" t="s">
        <v>279</v>
      </c>
      <c r="H80" s="26">
        <v>64</v>
      </c>
      <c r="I80" s="42">
        <v>91.77</v>
      </c>
      <c r="J80" s="43" t="s">
        <v>54</v>
      </c>
      <c r="K80" s="23">
        <v>0</v>
      </c>
      <c r="L80" s="43"/>
      <c r="M80" s="23">
        <v>0</v>
      </c>
      <c r="N80" s="43"/>
      <c r="O80" s="46">
        <f t="shared" si="23"/>
        <v>45.885</v>
      </c>
      <c r="P80" s="23">
        <v>0</v>
      </c>
      <c r="Q80" s="70"/>
      <c r="R80" s="24">
        <f t="shared" si="21"/>
        <v>44.4965</v>
      </c>
      <c r="S80" s="61" t="s">
        <v>280</v>
      </c>
      <c r="T80" s="61" t="s">
        <v>280</v>
      </c>
      <c r="U80" s="62"/>
    </row>
    <row r="81" customFormat="1" ht="100.05" customHeight="1" spans="1:21">
      <c r="A81" s="20">
        <f t="shared" si="0"/>
        <v>77</v>
      </c>
      <c r="B81" s="21" t="s">
        <v>281</v>
      </c>
      <c r="C81" s="21">
        <v>8241111338</v>
      </c>
      <c r="D81" s="22" t="s">
        <v>204</v>
      </c>
      <c r="E81" s="23">
        <v>60</v>
      </c>
      <c r="F81" s="24">
        <v>9.5</v>
      </c>
      <c r="G81" s="25" t="s">
        <v>282</v>
      </c>
      <c r="H81" s="26">
        <v>69.5</v>
      </c>
      <c r="I81" s="42">
        <v>90.692</v>
      </c>
      <c r="J81" s="43" t="s">
        <v>54</v>
      </c>
      <c r="K81" s="23">
        <v>0</v>
      </c>
      <c r="L81" s="43"/>
      <c r="M81" s="23">
        <v>0</v>
      </c>
      <c r="N81" s="43"/>
      <c r="O81" s="46">
        <f t="shared" si="23"/>
        <v>45.346</v>
      </c>
      <c r="P81" s="23">
        <v>0</v>
      </c>
      <c r="Q81" s="70"/>
      <c r="R81" s="24">
        <f t="shared" si="21"/>
        <v>44.2864</v>
      </c>
      <c r="S81" s="61" t="s">
        <v>283</v>
      </c>
      <c r="T81" s="61" t="s">
        <v>283</v>
      </c>
      <c r="U81" s="62"/>
    </row>
    <row r="82" customFormat="1" ht="100.05" customHeight="1" spans="1:21">
      <c r="A82" s="20">
        <f t="shared" si="0"/>
        <v>78</v>
      </c>
      <c r="B82" s="21" t="s">
        <v>284</v>
      </c>
      <c r="C82" s="21">
        <v>8241111364</v>
      </c>
      <c r="D82" s="22" t="s">
        <v>204</v>
      </c>
      <c r="E82" s="23">
        <v>60</v>
      </c>
      <c r="F82" s="24">
        <v>17</v>
      </c>
      <c r="G82" s="25" t="s">
        <v>285</v>
      </c>
      <c r="H82" s="26">
        <v>77</v>
      </c>
      <c r="I82" s="42">
        <v>89.538</v>
      </c>
      <c r="J82" s="43" t="s">
        <v>54</v>
      </c>
      <c r="K82" s="23">
        <v>0</v>
      </c>
      <c r="L82" s="43"/>
      <c r="M82" s="23">
        <v>0</v>
      </c>
      <c r="N82" s="43"/>
      <c r="O82" s="46">
        <f t="shared" si="23"/>
        <v>44.769</v>
      </c>
      <c r="P82" s="23">
        <v>0</v>
      </c>
      <c r="Q82" s="70"/>
      <c r="R82" s="24">
        <f t="shared" si="21"/>
        <v>44.1421</v>
      </c>
      <c r="S82" s="61" t="s">
        <v>286</v>
      </c>
      <c r="T82" s="61" t="s">
        <v>286</v>
      </c>
      <c r="U82" s="62"/>
    </row>
    <row r="83" customFormat="1" ht="100.05" customHeight="1" spans="1:21">
      <c r="A83" s="20">
        <f t="shared" si="0"/>
        <v>79</v>
      </c>
      <c r="B83" s="21" t="s">
        <v>287</v>
      </c>
      <c r="C83" s="21">
        <v>8241111330</v>
      </c>
      <c r="D83" s="22" t="s">
        <v>204</v>
      </c>
      <c r="E83" s="23">
        <v>60</v>
      </c>
      <c r="F83" s="24">
        <v>12</v>
      </c>
      <c r="G83" s="25" t="s">
        <v>288</v>
      </c>
      <c r="H83" s="26">
        <v>72</v>
      </c>
      <c r="I83" s="42">
        <v>90</v>
      </c>
      <c r="J83" s="43" t="s">
        <v>54</v>
      </c>
      <c r="K83" s="23">
        <v>0</v>
      </c>
      <c r="L83" s="43"/>
      <c r="M83" s="23">
        <v>0</v>
      </c>
      <c r="N83" s="43"/>
      <c r="O83" s="46">
        <f t="shared" si="23"/>
        <v>45</v>
      </c>
      <c r="P83" s="23">
        <v>0</v>
      </c>
      <c r="Q83" s="70"/>
      <c r="R83" s="24">
        <f t="shared" si="21"/>
        <v>44.1</v>
      </c>
      <c r="S83" s="61" t="s">
        <v>289</v>
      </c>
      <c r="T83" s="61" t="s">
        <v>289</v>
      </c>
      <c r="U83" s="62"/>
    </row>
    <row r="84" customFormat="1" ht="100.05" customHeight="1" spans="1:21">
      <c r="A84" s="20">
        <f t="shared" si="0"/>
        <v>80</v>
      </c>
      <c r="B84" s="21" t="s">
        <v>290</v>
      </c>
      <c r="C84" s="21">
        <v>8241111351</v>
      </c>
      <c r="D84" s="22" t="s">
        <v>204</v>
      </c>
      <c r="E84" s="23">
        <v>60</v>
      </c>
      <c r="F84" s="24">
        <v>4</v>
      </c>
      <c r="G84" s="25" t="s">
        <v>291</v>
      </c>
      <c r="H84" s="26">
        <v>64</v>
      </c>
      <c r="I84" s="42">
        <v>90.231</v>
      </c>
      <c r="J84" s="43" t="s">
        <v>54</v>
      </c>
      <c r="K84" s="23">
        <v>0</v>
      </c>
      <c r="L84" s="43"/>
      <c r="M84" s="23">
        <v>0</v>
      </c>
      <c r="N84" s="43"/>
      <c r="O84" s="46">
        <f t="shared" si="23"/>
        <v>45.1155</v>
      </c>
      <c r="P84" s="23">
        <v>4</v>
      </c>
      <c r="Q84" s="70" t="s">
        <v>260</v>
      </c>
      <c r="R84" s="24">
        <f t="shared" si="21"/>
        <v>44.00395</v>
      </c>
      <c r="S84" s="61" t="s">
        <v>292</v>
      </c>
      <c r="T84" s="61" t="s">
        <v>292</v>
      </c>
      <c r="U84" s="62"/>
    </row>
    <row r="85" customFormat="1" ht="100.05" customHeight="1" spans="1:21">
      <c r="A85" s="20">
        <f t="shared" si="0"/>
        <v>81</v>
      </c>
      <c r="B85" s="21" t="s">
        <v>293</v>
      </c>
      <c r="C85" s="21">
        <v>8241111359</v>
      </c>
      <c r="D85" s="22" t="s">
        <v>204</v>
      </c>
      <c r="E85" s="23">
        <v>60</v>
      </c>
      <c r="F85" s="24">
        <v>1</v>
      </c>
      <c r="G85" s="25" t="s">
        <v>294</v>
      </c>
      <c r="H85" s="26">
        <v>61</v>
      </c>
      <c r="I85" s="42">
        <v>90.69</v>
      </c>
      <c r="J85" s="43" t="s">
        <v>54</v>
      </c>
      <c r="K85" s="23">
        <v>0</v>
      </c>
      <c r="L85" s="43"/>
      <c r="M85" s="23">
        <v>0</v>
      </c>
      <c r="N85" s="43"/>
      <c r="O85" s="46">
        <f t="shared" si="23"/>
        <v>45.345</v>
      </c>
      <c r="P85" s="23">
        <v>0</v>
      </c>
      <c r="Q85" s="70"/>
      <c r="R85" s="24">
        <f t="shared" si="21"/>
        <v>43.8605</v>
      </c>
      <c r="S85" s="61" t="s">
        <v>295</v>
      </c>
      <c r="T85" s="61" t="s">
        <v>295</v>
      </c>
      <c r="U85" s="62"/>
    </row>
    <row r="86" customFormat="1" ht="100.05" customHeight="1" spans="1:21">
      <c r="A86" s="20">
        <f t="shared" si="0"/>
        <v>82</v>
      </c>
      <c r="B86" s="21" t="s">
        <v>296</v>
      </c>
      <c r="C86" s="21">
        <v>8241111362</v>
      </c>
      <c r="D86" s="22" t="s">
        <v>204</v>
      </c>
      <c r="E86" s="23">
        <v>60</v>
      </c>
      <c r="F86" s="24">
        <v>0</v>
      </c>
      <c r="G86" s="25" t="s">
        <v>297</v>
      </c>
      <c r="H86" s="26">
        <v>60</v>
      </c>
      <c r="I86" s="42">
        <v>90.769</v>
      </c>
      <c r="J86" s="43" t="s">
        <v>54</v>
      </c>
      <c r="K86" s="23">
        <v>0</v>
      </c>
      <c r="L86" s="43"/>
      <c r="M86" s="23">
        <v>0</v>
      </c>
      <c r="N86" s="43"/>
      <c r="O86" s="46">
        <f t="shared" si="23"/>
        <v>45.3845</v>
      </c>
      <c r="P86" s="23">
        <v>0</v>
      </c>
      <c r="Q86" s="70"/>
      <c r="R86" s="24">
        <f t="shared" si="21"/>
        <v>43.84605</v>
      </c>
      <c r="S86" s="61" t="s">
        <v>298</v>
      </c>
      <c r="T86" s="61" t="s">
        <v>298</v>
      </c>
      <c r="U86" s="62"/>
    </row>
    <row r="87" customFormat="1" ht="100.05" customHeight="1" spans="1:21">
      <c r="A87" s="20">
        <f t="shared" si="0"/>
        <v>83</v>
      </c>
      <c r="B87" s="21" t="s">
        <v>299</v>
      </c>
      <c r="C87" s="21">
        <v>8241111349</v>
      </c>
      <c r="D87" s="22" t="s">
        <v>204</v>
      </c>
      <c r="E87" s="23">
        <v>60</v>
      </c>
      <c r="F87" s="24">
        <v>1.5</v>
      </c>
      <c r="G87" s="25" t="s">
        <v>300</v>
      </c>
      <c r="H87" s="26">
        <v>61.5</v>
      </c>
      <c r="I87" s="42">
        <v>89.923</v>
      </c>
      <c r="J87" s="43" t="s">
        <v>54</v>
      </c>
      <c r="K87" s="23">
        <v>0</v>
      </c>
      <c r="L87" s="43"/>
      <c r="M87" s="23">
        <v>0</v>
      </c>
      <c r="N87" s="43"/>
      <c r="O87" s="46">
        <f t="shared" si="23"/>
        <v>44.9615</v>
      </c>
      <c r="P87" s="23">
        <v>4</v>
      </c>
      <c r="Q87" s="70" t="s">
        <v>260</v>
      </c>
      <c r="R87" s="24">
        <f t="shared" si="21"/>
        <v>43.74035</v>
      </c>
      <c r="S87" s="61" t="s">
        <v>301</v>
      </c>
      <c r="T87" s="61" t="s">
        <v>301</v>
      </c>
      <c r="U87" s="62"/>
    </row>
    <row r="88" customFormat="1" ht="100.05" customHeight="1" spans="1:21">
      <c r="A88" s="20">
        <f t="shared" si="0"/>
        <v>84</v>
      </c>
      <c r="B88" s="21" t="s">
        <v>302</v>
      </c>
      <c r="C88" s="21">
        <v>8241111356</v>
      </c>
      <c r="D88" s="22" t="s">
        <v>204</v>
      </c>
      <c r="E88" s="23">
        <v>60</v>
      </c>
      <c r="F88" s="24">
        <v>11</v>
      </c>
      <c r="G88" s="25" t="s">
        <v>303</v>
      </c>
      <c r="H88" s="26">
        <v>70</v>
      </c>
      <c r="I88" s="42">
        <v>89.308</v>
      </c>
      <c r="J88" s="43" t="s">
        <v>54</v>
      </c>
      <c r="K88" s="23"/>
      <c r="L88" s="43"/>
      <c r="M88" s="23">
        <f t="shared" ref="M88:M93" si="24">0</f>
        <v>0</v>
      </c>
      <c r="N88" s="43"/>
      <c r="O88" s="46">
        <f t="shared" si="23"/>
        <v>44.654</v>
      </c>
      <c r="P88" s="23">
        <v>0</v>
      </c>
      <c r="Q88" s="70" t="s">
        <v>93</v>
      </c>
      <c r="R88" s="24">
        <f t="shared" si="21"/>
        <v>43.6886</v>
      </c>
      <c r="S88" s="61" t="s">
        <v>304</v>
      </c>
      <c r="T88" s="61" t="s">
        <v>304</v>
      </c>
      <c r="U88" s="62"/>
    </row>
    <row r="89" customFormat="1" ht="100.05" customHeight="1" spans="1:21">
      <c r="A89" s="20">
        <f t="shared" si="0"/>
        <v>85</v>
      </c>
      <c r="B89" s="21" t="s">
        <v>305</v>
      </c>
      <c r="C89" s="21">
        <v>8241111348</v>
      </c>
      <c r="D89" s="22" t="s">
        <v>204</v>
      </c>
      <c r="E89" s="23">
        <v>60</v>
      </c>
      <c r="F89" s="24">
        <v>0</v>
      </c>
      <c r="G89" s="25" t="s">
        <v>34</v>
      </c>
      <c r="H89" s="26">
        <v>60</v>
      </c>
      <c r="I89" s="42">
        <v>89.615</v>
      </c>
      <c r="J89" s="43" t="s">
        <v>54</v>
      </c>
      <c r="K89" s="23">
        <v>0</v>
      </c>
      <c r="L89" s="43"/>
      <c r="M89" s="23">
        <v>0</v>
      </c>
      <c r="N89" s="43"/>
      <c r="O89" s="46">
        <f t="shared" si="23"/>
        <v>44.8075</v>
      </c>
      <c r="P89" s="23">
        <v>4</v>
      </c>
      <c r="Q89" s="70" t="s">
        <v>260</v>
      </c>
      <c r="R89" s="24">
        <f t="shared" si="21"/>
        <v>43.52675</v>
      </c>
      <c r="S89" s="61" t="s">
        <v>306</v>
      </c>
      <c r="T89" s="61" t="s">
        <v>306</v>
      </c>
      <c r="U89" s="62"/>
    </row>
    <row r="90" customFormat="1" ht="100.05" customHeight="1" spans="1:21">
      <c r="A90" s="20">
        <f t="shared" si="0"/>
        <v>86</v>
      </c>
      <c r="B90" s="21" t="s">
        <v>307</v>
      </c>
      <c r="C90" s="21">
        <v>8241111335</v>
      </c>
      <c r="D90" s="22" t="s">
        <v>204</v>
      </c>
      <c r="E90" s="23">
        <v>60</v>
      </c>
      <c r="F90" s="24">
        <v>2.5</v>
      </c>
      <c r="G90" s="25" t="s">
        <v>308</v>
      </c>
      <c r="H90" s="26">
        <v>32.5</v>
      </c>
      <c r="I90" s="42">
        <v>84.615</v>
      </c>
      <c r="J90" s="43" t="s">
        <v>54</v>
      </c>
      <c r="K90" s="23">
        <v>0</v>
      </c>
      <c r="L90" s="43"/>
      <c r="M90" s="23">
        <v>0</v>
      </c>
      <c r="N90" s="43"/>
      <c r="O90" s="46">
        <f t="shared" si="23"/>
        <v>42.3075</v>
      </c>
      <c r="P90" s="23">
        <v>73</v>
      </c>
      <c r="Q90" s="70" t="s">
        <v>309</v>
      </c>
      <c r="R90" s="24">
        <f t="shared" si="21"/>
        <v>43.35175</v>
      </c>
      <c r="S90" s="61" t="s">
        <v>310</v>
      </c>
      <c r="T90" s="61" t="s">
        <v>310</v>
      </c>
      <c r="U90" s="62"/>
    </row>
    <row r="91" customFormat="1" ht="100.05" customHeight="1" spans="1:21">
      <c r="A91" s="20">
        <f t="shared" si="0"/>
        <v>87</v>
      </c>
      <c r="B91" s="21" t="s">
        <v>311</v>
      </c>
      <c r="C91" s="21">
        <v>8241111353</v>
      </c>
      <c r="D91" s="22" t="s">
        <v>204</v>
      </c>
      <c r="E91" s="23">
        <v>60</v>
      </c>
      <c r="F91" s="24">
        <v>1</v>
      </c>
      <c r="G91" s="25" t="s">
        <v>312</v>
      </c>
      <c r="H91" s="26">
        <v>61</v>
      </c>
      <c r="I91" s="42">
        <v>89.538</v>
      </c>
      <c r="J91" s="43" t="s">
        <v>54</v>
      </c>
      <c r="K91" s="23">
        <v>0</v>
      </c>
      <c r="L91" s="43"/>
      <c r="M91" s="23">
        <f t="shared" si="24"/>
        <v>0</v>
      </c>
      <c r="N91" s="43"/>
      <c r="O91" s="46">
        <f t="shared" si="23"/>
        <v>44.769</v>
      </c>
      <c r="P91" s="23">
        <v>0</v>
      </c>
      <c r="Q91" s="70"/>
      <c r="R91" s="24">
        <f t="shared" si="21"/>
        <v>43.3421</v>
      </c>
      <c r="S91" s="61" t="s">
        <v>313</v>
      </c>
      <c r="T91" s="61" t="s">
        <v>313</v>
      </c>
      <c r="U91" s="62"/>
    </row>
    <row r="92" customFormat="1" ht="100.05" customHeight="1" spans="1:21">
      <c r="A92" s="20">
        <f t="shared" si="0"/>
        <v>88</v>
      </c>
      <c r="B92" s="21" t="s">
        <v>314</v>
      </c>
      <c r="C92" s="21">
        <v>8241111352</v>
      </c>
      <c r="D92" s="22" t="s">
        <v>204</v>
      </c>
      <c r="E92" s="23">
        <v>60</v>
      </c>
      <c r="F92" s="24">
        <v>2.5</v>
      </c>
      <c r="G92" s="25" t="s">
        <v>315</v>
      </c>
      <c r="H92" s="26">
        <v>62.5</v>
      </c>
      <c r="I92" s="42">
        <v>88.846</v>
      </c>
      <c r="J92" s="43" t="s">
        <v>54</v>
      </c>
      <c r="K92" s="23">
        <v>0</v>
      </c>
      <c r="L92" s="43"/>
      <c r="M92" s="23">
        <v>0</v>
      </c>
      <c r="N92" s="43"/>
      <c r="O92" s="46">
        <f t="shared" si="23"/>
        <v>44.423</v>
      </c>
      <c r="P92" s="23">
        <v>4</v>
      </c>
      <c r="Q92" s="70" t="s">
        <v>260</v>
      </c>
      <c r="R92" s="24">
        <f t="shared" si="21"/>
        <v>43.3057</v>
      </c>
      <c r="S92" s="61" t="s">
        <v>316</v>
      </c>
      <c r="T92" s="61" t="s">
        <v>316</v>
      </c>
      <c r="U92" s="62"/>
    </row>
    <row r="93" customFormat="1" ht="100.05" customHeight="1" spans="1:21">
      <c r="A93" s="20">
        <f t="shared" si="0"/>
        <v>89</v>
      </c>
      <c r="B93" s="21" t="s">
        <v>317</v>
      </c>
      <c r="C93" s="21">
        <v>8241111346</v>
      </c>
      <c r="D93" s="22" t="s">
        <v>204</v>
      </c>
      <c r="E93" s="23">
        <v>60</v>
      </c>
      <c r="F93" s="24" t="s">
        <v>318</v>
      </c>
      <c r="G93" s="25" t="s">
        <v>319</v>
      </c>
      <c r="H93" s="26">
        <v>65</v>
      </c>
      <c r="I93" s="42">
        <v>88.692</v>
      </c>
      <c r="J93" s="43" t="s">
        <v>54</v>
      </c>
      <c r="K93" s="23">
        <v>0</v>
      </c>
      <c r="L93" s="43"/>
      <c r="M93" s="23">
        <f t="shared" si="24"/>
        <v>0</v>
      </c>
      <c r="N93" s="43"/>
      <c r="O93" s="46">
        <f t="shared" si="23"/>
        <v>44.346</v>
      </c>
      <c r="P93" s="23">
        <v>0</v>
      </c>
      <c r="Q93" s="70"/>
      <c r="R93" s="24">
        <f t="shared" si="21"/>
        <v>43.1614</v>
      </c>
      <c r="S93" s="61" t="s">
        <v>320</v>
      </c>
      <c r="T93" s="61" t="s">
        <v>320</v>
      </c>
      <c r="U93" s="62"/>
    </row>
    <row r="94" customFormat="1" ht="100.05" customHeight="1" spans="1:21">
      <c r="A94" s="20">
        <f t="shared" si="0"/>
        <v>90</v>
      </c>
      <c r="B94" s="21" t="s">
        <v>321</v>
      </c>
      <c r="C94" s="21">
        <v>8241111331</v>
      </c>
      <c r="D94" s="22" t="s">
        <v>204</v>
      </c>
      <c r="E94" s="23">
        <v>60</v>
      </c>
      <c r="F94" s="24">
        <v>1</v>
      </c>
      <c r="G94" s="25" t="s">
        <v>294</v>
      </c>
      <c r="H94" s="26">
        <v>61</v>
      </c>
      <c r="I94" s="42">
        <v>88.308</v>
      </c>
      <c r="J94" s="43" t="s">
        <v>54</v>
      </c>
      <c r="K94" s="23">
        <v>0</v>
      </c>
      <c r="L94" s="43"/>
      <c r="M94" s="23">
        <v>0</v>
      </c>
      <c r="N94" s="43"/>
      <c r="O94" s="46">
        <f t="shared" si="23"/>
        <v>44.154</v>
      </c>
      <c r="P94" s="23">
        <v>0</v>
      </c>
      <c r="Q94" s="70"/>
      <c r="R94" s="24">
        <f t="shared" si="21"/>
        <v>42.7886</v>
      </c>
      <c r="S94" s="61" t="s">
        <v>322</v>
      </c>
      <c r="T94" s="61" t="s">
        <v>322</v>
      </c>
      <c r="U94" s="62"/>
    </row>
    <row r="95" customFormat="1" ht="100.05" customHeight="1" spans="1:21">
      <c r="A95" s="20">
        <f t="shared" si="0"/>
        <v>91</v>
      </c>
      <c r="B95" s="21" t="s">
        <v>323</v>
      </c>
      <c r="C95" s="21">
        <v>8241111332</v>
      </c>
      <c r="D95" s="22" t="s">
        <v>204</v>
      </c>
      <c r="E95" s="23">
        <v>60</v>
      </c>
      <c r="F95" s="24">
        <v>9</v>
      </c>
      <c r="G95" s="25" t="s">
        <v>324</v>
      </c>
      <c r="H95" s="26">
        <v>69</v>
      </c>
      <c r="I95" s="42">
        <v>87.31</v>
      </c>
      <c r="J95" s="43" t="s">
        <v>54</v>
      </c>
      <c r="K95" s="23">
        <v>0</v>
      </c>
      <c r="L95" s="43"/>
      <c r="M95" s="23">
        <v>0</v>
      </c>
      <c r="N95" s="43"/>
      <c r="O95" s="46">
        <f t="shared" si="23"/>
        <v>43.655</v>
      </c>
      <c r="P95" s="23">
        <v>0</v>
      </c>
      <c r="Q95" s="70"/>
      <c r="R95" s="24">
        <f t="shared" si="21"/>
        <v>42.7395</v>
      </c>
      <c r="S95" s="61" t="s">
        <v>325</v>
      </c>
      <c r="T95" s="61" t="s">
        <v>325</v>
      </c>
      <c r="U95" s="62"/>
    </row>
    <row r="96" customFormat="1" ht="100.05" customHeight="1" spans="1:21">
      <c r="A96" s="20">
        <f t="shared" si="0"/>
        <v>92</v>
      </c>
      <c r="B96" s="21" t="s">
        <v>326</v>
      </c>
      <c r="C96" s="21">
        <v>8241111342</v>
      </c>
      <c r="D96" s="22" t="s">
        <v>204</v>
      </c>
      <c r="E96" s="23">
        <v>60</v>
      </c>
      <c r="F96" s="24">
        <v>3</v>
      </c>
      <c r="G96" s="25" t="s">
        <v>327</v>
      </c>
      <c r="H96" s="26">
        <v>63</v>
      </c>
      <c r="I96" s="42">
        <v>87.154</v>
      </c>
      <c r="J96" s="43" t="s">
        <v>54</v>
      </c>
      <c r="K96" s="23">
        <v>0</v>
      </c>
      <c r="L96" s="43"/>
      <c r="M96" s="23">
        <f>0</f>
        <v>0</v>
      </c>
      <c r="N96" s="43"/>
      <c r="O96" s="46">
        <f t="shared" si="23"/>
        <v>43.577</v>
      </c>
      <c r="P96" s="23">
        <v>4</v>
      </c>
      <c r="Q96" s="70" t="s">
        <v>260</v>
      </c>
      <c r="R96" s="24">
        <f t="shared" si="21"/>
        <v>42.5693</v>
      </c>
      <c r="S96" s="61" t="s">
        <v>328</v>
      </c>
      <c r="T96" s="61" t="s">
        <v>328</v>
      </c>
      <c r="U96" s="62"/>
    </row>
    <row r="97" customFormat="1" ht="100.05" customHeight="1" spans="1:21">
      <c r="A97" s="20">
        <f t="shared" si="0"/>
        <v>93</v>
      </c>
      <c r="B97" s="21" t="s">
        <v>329</v>
      </c>
      <c r="C97" s="21">
        <v>8241111359</v>
      </c>
      <c r="D97" s="22" t="s">
        <v>204</v>
      </c>
      <c r="E97" s="23">
        <v>60</v>
      </c>
      <c r="F97" s="24">
        <v>0</v>
      </c>
      <c r="G97" s="25" t="s">
        <v>330</v>
      </c>
      <c r="H97" s="26">
        <v>60</v>
      </c>
      <c r="I97" s="42">
        <v>87.538</v>
      </c>
      <c r="J97" s="43" t="s">
        <v>54</v>
      </c>
      <c r="K97" s="23">
        <v>0</v>
      </c>
      <c r="L97" s="43"/>
      <c r="M97" s="23">
        <v>0</v>
      </c>
      <c r="N97" s="43"/>
      <c r="O97" s="46">
        <f t="shared" si="23"/>
        <v>43.769</v>
      </c>
      <c r="P97" s="23">
        <v>0</v>
      </c>
      <c r="Q97" s="70"/>
      <c r="R97" s="24">
        <f t="shared" si="21"/>
        <v>42.3921</v>
      </c>
      <c r="S97" s="61" t="s">
        <v>331</v>
      </c>
      <c r="T97" s="61" t="s">
        <v>331</v>
      </c>
      <c r="U97" s="62"/>
    </row>
    <row r="98" customFormat="1" ht="100.05" customHeight="1" spans="1:21">
      <c r="A98" s="20">
        <f t="shared" si="0"/>
        <v>94</v>
      </c>
      <c r="B98" s="21" t="s">
        <v>332</v>
      </c>
      <c r="C98" s="21">
        <v>8241111367</v>
      </c>
      <c r="D98" s="22" t="s">
        <v>204</v>
      </c>
      <c r="E98" s="23">
        <v>60</v>
      </c>
      <c r="F98" s="24">
        <v>3</v>
      </c>
      <c r="G98" s="25" t="s">
        <v>333</v>
      </c>
      <c r="H98" s="26">
        <v>63</v>
      </c>
      <c r="I98" s="42">
        <v>85.92</v>
      </c>
      <c r="J98" s="43" t="s">
        <v>54</v>
      </c>
      <c r="K98" s="23">
        <v>0</v>
      </c>
      <c r="L98" s="43"/>
      <c r="M98" s="23">
        <v>0</v>
      </c>
      <c r="N98" s="43"/>
      <c r="O98" s="46">
        <f t="shared" si="23"/>
        <v>42.96</v>
      </c>
      <c r="P98" s="23">
        <v>0</v>
      </c>
      <c r="Q98" s="70"/>
      <c r="R98" s="24">
        <f t="shared" si="21"/>
        <v>41.814</v>
      </c>
      <c r="S98" s="61" t="s">
        <v>334</v>
      </c>
      <c r="T98" s="61" t="s">
        <v>334</v>
      </c>
      <c r="U98" s="62"/>
    </row>
    <row r="99" customFormat="1" ht="100.05" customHeight="1" spans="1:21">
      <c r="A99" s="20">
        <f t="shared" si="0"/>
        <v>95</v>
      </c>
      <c r="B99" s="21" t="s">
        <v>335</v>
      </c>
      <c r="C99" s="21">
        <v>8241111334</v>
      </c>
      <c r="D99" s="22" t="s">
        <v>204</v>
      </c>
      <c r="E99" s="23">
        <v>60</v>
      </c>
      <c r="F99" s="24">
        <v>0</v>
      </c>
      <c r="G99" s="25" t="s">
        <v>34</v>
      </c>
      <c r="H99" s="26">
        <v>60</v>
      </c>
      <c r="I99" s="42">
        <v>85.76</v>
      </c>
      <c r="J99" s="43" t="s">
        <v>54</v>
      </c>
      <c r="K99" s="23">
        <v>0</v>
      </c>
      <c r="L99" s="43"/>
      <c r="M99" s="23">
        <v>0</v>
      </c>
      <c r="N99" s="43"/>
      <c r="O99" s="46">
        <f t="shared" si="23"/>
        <v>42.88</v>
      </c>
      <c r="P99" s="23">
        <v>0</v>
      </c>
      <c r="Q99" s="70"/>
      <c r="R99" s="24">
        <f t="shared" si="21"/>
        <v>41.592</v>
      </c>
      <c r="S99" s="61" t="s">
        <v>336</v>
      </c>
      <c r="T99" s="61" t="s">
        <v>336</v>
      </c>
      <c r="U99" s="62"/>
    </row>
    <row r="100" customFormat="1" ht="100.05" customHeight="1" spans="1:21">
      <c r="A100" s="20">
        <f>ROW()-4</f>
        <v>96</v>
      </c>
      <c r="B100" s="21" t="s">
        <v>337</v>
      </c>
      <c r="C100" s="21">
        <v>8241111340</v>
      </c>
      <c r="D100" s="22" t="s">
        <v>204</v>
      </c>
      <c r="E100" s="23">
        <v>60</v>
      </c>
      <c r="F100" s="24">
        <v>0</v>
      </c>
      <c r="G100" s="25" t="s">
        <v>34</v>
      </c>
      <c r="H100" s="26">
        <v>60</v>
      </c>
      <c r="I100" s="42">
        <v>81.385</v>
      </c>
      <c r="J100" s="43" t="s">
        <v>54</v>
      </c>
      <c r="K100" s="23">
        <v>0</v>
      </c>
      <c r="L100" s="43"/>
      <c r="M100" s="23">
        <v>0</v>
      </c>
      <c r="N100" s="43"/>
      <c r="O100" s="46">
        <f t="shared" si="23"/>
        <v>40.6925</v>
      </c>
      <c r="P100" s="23">
        <v>0</v>
      </c>
      <c r="Q100" s="70"/>
      <c r="R100" s="24">
        <f t="shared" si="21"/>
        <v>39.62325</v>
      </c>
      <c r="S100" s="61" t="s">
        <v>338</v>
      </c>
      <c r="T100" s="61" t="s">
        <v>338</v>
      </c>
      <c r="U100" s="62"/>
    </row>
  </sheetData>
  <autoFilter xmlns:etc="http://www.wps.cn/officeDocument/2017/etCustomData" ref="A4:U100" etc:filterBottomFollowUsedRange="0">
    <sortState ref="A4:U100">
      <sortCondition ref="R4" descending="1"/>
    </sortState>
    <extLst/>
  </autoFilter>
  <mergeCells count="13">
    <mergeCell ref="A1:C1"/>
    <mergeCell ref="A2:U2"/>
    <mergeCell ref="E3:H3"/>
    <mergeCell ref="I3:O3"/>
    <mergeCell ref="P3:Q3"/>
    <mergeCell ref="A3:A4"/>
    <mergeCell ref="B3:B4"/>
    <mergeCell ref="C3:C4"/>
    <mergeCell ref="D3:D4"/>
    <mergeCell ref="R3:R4"/>
    <mergeCell ref="S3:S4"/>
    <mergeCell ref="T3:T4"/>
    <mergeCell ref="U3:U4"/>
  </mergeCells>
  <pageMargins left="0.75" right="0.75" top="1" bottom="1" header="0.5" footer="0.5"/>
  <pageSetup paperSize="9" scale="43" fitToHeight="0" orientation="landscape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黄超</cp:lastModifiedBy>
  <dcterms:created xsi:type="dcterms:W3CDTF">2025-09-28T08:22:00Z</dcterms:created>
  <cp:lastPrinted>2025-09-28T03:07:00Z</cp:lastPrinted>
  <dcterms:modified xsi:type="dcterms:W3CDTF">2025-10-09T07:26:31Z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714CD4E3095B4302B46546395B6B3035_13</vt:lpwstr>
  </property>
  <property fmtid="{D5CDD505-2E9C-101B-9397-08002B2CF9AE}" pid="3" name="KSOProductBuildVer">
    <vt:lpwstr>2052-12.1.0.21915</vt:lpwstr>
  </property>
</Properties>
</file>