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Sheet1!$H$2:$H$80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<sst xmlns="http://schemas.openxmlformats.org/spreadsheetml/2006/main" count="416" uniqueCount="266">
  <si>
    <r>
      <rPr>
        <sz val="11"/>
        <color theme="1"/>
        <rFont val="Microsoft YaHei"/>
        <charset val="134"/>
      </rPr>
      <t>附件</t>
    </r>
    <r>
      <rPr>
        <sz val="11"/>
        <color theme="1"/>
        <rFont val="Microsoft YaHei"/>
        <charset val="134"/>
      </rPr>
      <t>1</t>
    </r>
  </si>
  <si>
    <t>理学院2024-2025学年 2023级研究生 班级综合素质测评汇总表</t>
  </si>
  <si>
    <t>序号</t>
  </si>
  <si>
    <t>姓名</t>
  </si>
  <si>
    <t>学号</t>
  </si>
  <si>
    <t>专业</t>
  </si>
  <si>
    <r>
      <rPr>
        <b/>
        <sz val="14"/>
        <rFont val="Microsoft YaHei"/>
        <charset val="0"/>
      </rPr>
      <t>德育分（</t>
    </r>
    <r>
      <rPr>
        <b/>
        <sz val="14"/>
        <rFont val="Microsoft YaHei"/>
        <charset val="0"/>
      </rPr>
      <t>D</t>
    </r>
    <r>
      <rPr>
        <b/>
        <sz val="14"/>
        <rFont val="Microsoft YaHei"/>
        <charset val="0"/>
      </rPr>
      <t>，满分</t>
    </r>
    <r>
      <rPr>
        <b/>
        <sz val="14"/>
        <rFont val="Microsoft YaHei"/>
        <charset val="0"/>
      </rPr>
      <t>100</t>
    </r>
    <r>
      <rPr>
        <b/>
        <sz val="14"/>
        <rFont val="Microsoft YaHei"/>
        <charset val="0"/>
      </rPr>
      <t>）
D=D1+D2</t>
    </r>
  </si>
  <si>
    <t>智育分（Z，满分100）  Z=0.8Z2+0.2Z3 （a+b+c=1)</t>
  </si>
  <si>
    <r>
      <rPr>
        <b/>
        <sz val="14"/>
        <rFont val="Microsoft YaHei"/>
        <charset val="0"/>
      </rPr>
      <t>社会实践与学生事务服务分（</t>
    </r>
    <r>
      <rPr>
        <b/>
        <sz val="14"/>
        <rFont val="Microsoft YaHei"/>
        <charset val="0"/>
      </rPr>
      <t>J</t>
    </r>
    <r>
      <rPr>
        <b/>
        <sz val="14"/>
        <rFont val="Microsoft YaHei"/>
        <charset val="0"/>
      </rPr>
      <t>）</t>
    </r>
  </si>
  <si>
    <t>总分（S）S=0.05*D+0.9*Z+0.05*J</t>
  </si>
  <si>
    <t>专业名次</t>
  </si>
  <si>
    <t>班级
排名</t>
  </si>
  <si>
    <t>学生本人签字</t>
  </si>
  <si>
    <t>基础分D1</t>
  </si>
  <si>
    <t>记实分D2</t>
  </si>
  <si>
    <r>
      <rPr>
        <b/>
        <sz val="11"/>
        <rFont val="Microsoft YaHei"/>
        <charset val="0"/>
      </rPr>
      <t>记实分加</t>
    </r>
    <r>
      <rPr>
        <b/>
        <sz val="11"/>
        <rFont val="Microsoft YaHei"/>
        <charset val="0"/>
      </rPr>
      <t>/</t>
    </r>
    <r>
      <rPr>
        <b/>
        <sz val="11"/>
        <rFont val="Microsoft YaHei"/>
        <charset val="0"/>
      </rPr>
      <t>减分原因</t>
    </r>
  </si>
  <si>
    <t>D=</t>
  </si>
  <si>
    <t>Z1</t>
  </si>
  <si>
    <r>
      <rPr>
        <b/>
        <sz val="11"/>
        <rFont val="Microsoft YaHei"/>
        <charset val="134"/>
      </rPr>
      <t>加分原因</t>
    </r>
  </si>
  <si>
    <t>Z2</t>
  </si>
  <si>
    <t>Z3</t>
  </si>
  <si>
    <t>Z</t>
  </si>
  <si>
    <t>J</t>
  </si>
  <si>
    <t>李宗泽</t>
  </si>
  <si>
    <t>材料科学与工程</t>
  </si>
  <si>
    <t>基础分60分</t>
  </si>
  <si>
    <r>
      <rPr>
        <sz val="10"/>
        <rFont val="Times New Roman"/>
        <charset val="0"/>
      </rPr>
      <t>Advanced Fiber Materials(SCI/</t>
    </r>
    <r>
      <rPr>
        <sz val="10"/>
        <rFont val="Microsoft YaHei"/>
        <charset val="0"/>
      </rPr>
      <t>一区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二作</t>
    </r>
    <r>
      <rPr>
        <sz val="10"/>
        <rFont val="Times New Roman"/>
        <charset val="0"/>
      </rPr>
      <t>/21.3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100</t>
    </r>
    <r>
      <rPr>
        <sz val="10"/>
        <rFont val="Microsoft YaHei"/>
        <charset val="0"/>
      </rPr>
      <t>分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 xml:space="preserve">
Desalination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一区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二作</t>
    </r>
    <r>
      <rPr>
        <sz val="10"/>
        <rFont val="Times New Roman"/>
        <charset val="0"/>
      </rPr>
      <t>/9.8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30</t>
    </r>
    <r>
      <rPr>
        <sz val="10"/>
        <rFont val="Microsoft YaHei"/>
        <charset val="0"/>
      </rPr>
      <t>分</t>
    </r>
  </si>
  <si>
    <t>第18届全国大学生节能减排社会实践与科技竞赛（国家级/三等奖/排序1）2分</t>
  </si>
  <si>
    <t>1/27</t>
  </si>
  <si>
    <t>王颖</t>
  </si>
  <si>
    <t>化学</t>
  </si>
  <si>
    <t xml:space="preserve">基础分60分；
校级优秀共产党员10分；
学术沙龙2 分 </t>
  </si>
  <si>
    <r>
      <rPr>
        <sz val="10"/>
        <rFont val="Times New Roman"/>
        <charset val="0"/>
      </rPr>
      <t>ACS Macro Letters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一区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一作</t>
    </r>
    <r>
      <rPr>
        <sz val="10"/>
        <rFont val="Times New Roman"/>
        <charset val="0"/>
      </rPr>
      <t>/5.1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60</t>
    </r>
    <r>
      <rPr>
        <sz val="10"/>
        <rFont val="Microsoft YaHei"/>
        <charset val="0"/>
      </rPr>
      <t>分；</t>
    </r>
    <r>
      <rPr>
        <sz val="10"/>
        <rFont val="Times New Roman"/>
        <charset val="0"/>
      </rPr>
      <t xml:space="preserve">
 ACS Macro Letters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一区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一作</t>
    </r>
    <r>
      <rPr>
        <sz val="10"/>
        <rFont val="Times New Roman"/>
        <charset val="0"/>
      </rPr>
      <t>/5.2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60</t>
    </r>
    <r>
      <rPr>
        <sz val="10"/>
        <rFont val="Microsoft YaHei"/>
        <charset val="0"/>
      </rPr>
      <t>分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江苏省研究生科研（实践）创新计划项目（自筹）2分</t>
    </r>
  </si>
  <si>
    <t>2/27</t>
  </si>
  <si>
    <t>黄诗玉</t>
  </si>
  <si>
    <t>基础分60分；
院级羽毛球比赛一等奖 10分；
校级羽毛球参与奖4分；
学术沙龙2分；</t>
  </si>
  <si>
    <r>
      <rPr>
        <sz val="10"/>
        <rFont val="Times New Roman"/>
        <charset val="0"/>
      </rPr>
      <t>Sustainable Materials and Technologies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二区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一作</t>
    </r>
    <r>
      <rPr>
        <sz val="10"/>
        <rFont val="Times New Roman"/>
        <charset val="0"/>
      </rPr>
      <t>/9.2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30</t>
    </r>
    <r>
      <rPr>
        <sz val="10"/>
        <rFont val="Microsoft YaHei"/>
        <charset val="0"/>
      </rPr>
      <t>分</t>
    </r>
  </si>
  <si>
    <t>班级团支书69分</t>
  </si>
  <si>
    <t>3/27</t>
  </si>
  <si>
    <t>孙秀艳</t>
  </si>
  <si>
    <t>基础分60分；
学术沙龙 2分；
志愿服务一次 5分；</t>
  </si>
  <si>
    <r>
      <rPr>
        <sz val="10"/>
        <rFont val="Times New Roman"/>
        <charset val="0"/>
      </rPr>
      <t>International Journal Of Biological Macromolecules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二区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一作</t>
    </r>
    <r>
      <rPr>
        <sz val="10"/>
        <rFont val="Times New Roman"/>
        <charset val="0"/>
      </rPr>
      <t>/8.5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30</t>
    </r>
    <r>
      <rPr>
        <sz val="10"/>
        <rFont val="Microsoft YaHei"/>
        <charset val="0"/>
      </rPr>
      <t>分；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 xml:space="preserve"> 国内会议口头报告优秀奖 2分</t>
    </r>
  </si>
  <si>
    <t>美丽中国行4分</t>
  </si>
  <si>
    <t>4/27</t>
  </si>
  <si>
    <t>罗睿智</t>
  </si>
  <si>
    <t>基础分60分；
象棋围棋比赛参与奖2分；
学术沙龙4分；</t>
  </si>
  <si>
    <r>
      <rPr>
        <sz val="10"/>
        <rFont val="Times New Roman"/>
        <charset val="0"/>
      </rPr>
      <t>Sensors and Actuators B: Chemical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一区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二作</t>
    </r>
    <r>
      <rPr>
        <sz val="10"/>
        <rFont val="Times New Roman"/>
        <charset val="0"/>
      </rPr>
      <t>/7.7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30</t>
    </r>
    <r>
      <rPr>
        <sz val="10"/>
        <rFont val="Microsoft YaHei"/>
        <charset val="0"/>
      </rPr>
      <t>分</t>
    </r>
  </si>
  <si>
    <t>5/27</t>
  </si>
  <si>
    <t>陈然</t>
  </si>
  <si>
    <t>基础分60分；
学术沙龙1分</t>
  </si>
  <si>
    <r>
      <rPr>
        <sz val="10"/>
        <color theme="1"/>
        <rFont val="Times New Roman"/>
        <charset val="134"/>
      </rPr>
      <t>journal of colloid and interface science(SCI/</t>
    </r>
    <r>
      <rPr>
        <sz val="10"/>
        <color theme="1"/>
        <rFont val="Microsoft YaHei"/>
        <charset val="134"/>
      </rPr>
      <t>一区</t>
    </r>
    <r>
      <rPr>
        <sz val="10"/>
        <color theme="1"/>
        <rFont val="Times New Roman"/>
        <charset val="134"/>
      </rPr>
      <t>/9.9/</t>
    </r>
    <r>
      <rPr>
        <sz val="10"/>
        <color theme="1"/>
        <rFont val="Microsoft YaHei"/>
        <charset val="134"/>
      </rPr>
      <t>导师一作学生二作）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Microsoft YaHei"/>
        <charset val="134"/>
      </rPr>
      <t>分</t>
    </r>
  </si>
  <si>
    <t>6/27</t>
  </si>
  <si>
    <t>王微</t>
  </si>
  <si>
    <t>基础分60分；
学术沙龙2.5分</t>
  </si>
  <si>
    <r>
      <rPr>
        <sz val="10"/>
        <rFont val="Times New Roman"/>
        <charset val="0"/>
      </rPr>
      <t xml:space="preserve"> Polymers</t>
    </r>
    <r>
      <rPr>
        <sz val="10"/>
        <rFont val="Microsoft YaHei"/>
        <charset val="0"/>
      </rPr>
      <t>（</t>
    </r>
    <r>
      <rPr>
        <sz val="10"/>
        <rFont val="Times New Roman"/>
        <charset val="0"/>
      </rPr>
      <t>SCI/</t>
    </r>
    <r>
      <rPr>
        <sz val="10"/>
        <rFont val="Microsoft YaHei"/>
        <charset val="0"/>
      </rPr>
      <t>三区</t>
    </r>
    <r>
      <rPr>
        <sz val="10"/>
        <rFont val="Times New Roman"/>
        <charset val="0"/>
      </rPr>
      <t>/</t>
    </r>
    <r>
      <rPr>
        <sz val="10"/>
        <rFont val="Microsoft YaHei"/>
        <charset val="0"/>
      </rPr>
      <t>一作</t>
    </r>
    <r>
      <rPr>
        <sz val="10"/>
        <rFont val="Times New Roman"/>
        <charset val="0"/>
      </rPr>
      <t>/4.9</t>
    </r>
    <r>
      <rPr>
        <sz val="10"/>
        <rFont val="Microsoft YaHei"/>
        <charset val="0"/>
      </rPr>
      <t>）</t>
    </r>
    <r>
      <rPr>
        <sz val="10"/>
        <rFont val="Times New Roman"/>
        <charset val="0"/>
      </rPr>
      <t>20</t>
    </r>
    <r>
      <rPr>
        <sz val="10"/>
        <rFont val="Microsoft YaHei"/>
        <charset val="0"/>
      </rPr>
      <t>分</t>
    </r>
  </si>
  <si>
    <t>7/27</t>
  </si>
  <si>
    <t>董玉航</t>
  </si>
  <si>
    <t>基础分60分；
院级羽毛球比赛二等奖8分；
校级跳绳比赛二等奖16分；
校级羽毛球比赛参与奖4分 ；
学术沙龙4分；</t>
  </si>
  <si>
    <t>党支部副书记50分；
美丽中国行4分</t>
  </si>
  <si>
    <t>8/27</t>
  </si>
  <si>
    <t>陆建烨</t>
  </si>
  <si>
    <t>基础分60分；
学术沙龙1.5分 ；
五子棋象棋比赛参与奖2分；
职业周活动志愿者5分；
院级羽毛球比赛参与奖2分；
校级羽毛球比赛参与奖4分；
讲学术沙龙 4分；</t>
  </si>
  <si>
    <t>计算机模拟仿真技术在智能涂层领域的研究进展（一作、CSCD、SCD、北大核心共同收录）4分</t>
  </si>
  <si>
    <t>9/27</t>
  </si>
  <si>
    <t>李璐岑</t>
  </si>
  <si>
    <t>党支部书记70分</t>
  </si>
  <si>
    <t>10/27</t>
  </si>
  <si>
    <t>赵福晖</t>
  </si>
  <si>
    <t>基础分60分；
学术沙龙2分</t>
  </si>
  <si>
    <t>班长69分；
美丽中国行4分</t>
  </si>
  <si>
    <t>11/27</t>
  </si>
  <si>
    <t>许丝丝</t>
  </si>
  <si>
    <t>基础分60分；
象棋围棋比赛参与奖2分；
学术沙龙4分</t>
  </si>
  <si>
    <t>党支部委员50分</t>
  </si>
  <si>
    <t>12/27</t>
  </si>
  <si>
    <t>俞乃兴</t>
  </si>
  <si>
    <t xml:space="preserve">基础分60分；
学术沙龙0.5 </t>
  </si>
  <si>
    <r>
      <rPr>
        <sz val="10"/>
        <rFont val="宋体"/>
        <charset val="0"/>
      </rPr>
      <t>挑战杯揭榜挂帅通过国赛网评进入决赛</t>
    </r>
    <r>
      <rPr>
        <sz val="10"/>
        <rFont val="Times New Roman"/>
        <charset val="0"/>
      </rPr>
      <t xml:space="preserve"> 6.25</t>
    </r>
    <r>
      <rPr>
        <sz val="10"/>
        <rFont val="宋体"/>
        <charset val="0"/>
      </rPr>
      <t>分</t>
    </r>
  </si>
  <si>
    <t>13/27</t>
  </si>
  <si>
    <t>杭天宇</t>
  </si>
  <si>
    <t>基础分60分；
院级羽毛球比赛一等奖 10分；
校级羽毛球参与奖4分；
学术沙龙1分</t>
  </si>
  <si>
    <t>14/27</t>
  </si>
  <si>
    <t>何玉康</t>
  </si>
  <si>
    <t>基础分60分；
学术沙龙4分</t>
  </si>
  <si>
    <t>15/27</t>
  </si>
  <si>
    <t>赖静如</t>
  </si>
  <si>
    <t>梁嘉伟</t>
  </si>
  <si>
    <t>基础分60分；
学术沙龙4分；
研究生双子星篮球赛三等奖3分</t>
  </si>
  <si>
    <t>17/27</t>
  </si>
  <si>
    <t>胡润宇</t>
  </si>
  <si>
    <t>18/27</t>
  </si>
  <si>
    <t>宋馥良</t>
  </si>
  <si>
    <t>基础分60分；
学术沙龙3分</t>
  </si>
  <si>
    <t>19/27</t>
  </si>
  <si>
    <t>伍成杰</t>
  </si>
  <si>
    <t>20/27</t>
  </si>
  <si>
    <t>方昌平</t>
  </si>
  <si>
    <t>基础分60分；
学术沙龙0.5</t>
  </si>
  <si>
    <t>21/27</t>
  </si>
  <si>
    <t>刘文</t>
  </si>
  <si>
    <t>22/27</t>
  </si>
  <si>
    <t>叶欣然</t>
  </si>
  <si>
    <t>伍明瑞</t>
  </si>
  <si>
    <t>许璇</t>
  </si>
  <si>
    <t>董猛希</t>
  </si>
  <si>
    <t>李思杰</t>
  </si>
  <si>
    <t>基础分60分；
通报批评-30；
象棋五子棋比赛参与奖2分
学术沙龙4分</t>
  </si>
  <si>
    <t>27/27</t>
  </si>
  <si>
    <t>邓琳丽</t>
  </si>
  <si>
    <t>8231111250</t>
  </si>
  <si>
    <t>应用统计</t>
  </si>
  <si>
    <t>基础分60分；</t>
  </si>
  <si>
    <t>课程成绩</t>
  </si>
  <si>
    <r>
      <rPr>
        <sz val="10"/>
        <rFont val="Times New Roman"/>
        <charset val="134"/>
      </rPr>
      <t>American Journal of Botany(SCI/</t>
    </r>
    <r>
      <rPr>
        <sz val="10"/>
        <rFont val="宋体"/>
        <charset val="134"/>
      </rPr>
      <t>二区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导师一作学生二作</t>
    </r>
    <r>
      <rPr>
        <sz val="10"/>
        <rFont val="Times New Roman"/>
        <charset val="134"/>
      </rPr>
      <t>/2.7</t>
    </r>
    <r>
      <rPr>
        <sz val="10"/>
        <rFont val="宋体"/>
        <charset val="134"/>
      </rPr>
      <t>）15分；</t>
    </r>
    <r>
      <rPr>
        <sz val="10"/>
        <rFont val="Times New Roman"/>
        <charset val="134"/>
      </rPr>
      <t xml:space="preserve">
trees(SCI/</t>
    </r>
    <r>
      <rPr>
        <sz val="10"/>
        <rFont val="宋体"/>
        <charset val="134"/>
      </rPr>
      <t>三区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一作</t>
    </r>
    <r>
      <rPr>
        <sz val="10"/>
        <rFont val="Times New Roman"/>
        <charset val="134"/>
      </rPr>
      <t>/2.1</t>
    </r>
    <r>
      <rPr>
        <sz val="10"/>
        <rFont val="宋体"/>
        <charset val="134"/>
      </rPr>
      <t>）20分；</t>
    </r>
    <r>
      <rPr>
        <sz val="10"/>
        <rFont val="Times New Roman"/>
        <charset val="134"/>
      </rPr>
      <t xml:space="preserve">
Annals of the Entomological Society of America(SCI/</t>
    </r>
    <r>
      <rPr>
        <sz val="10"/>
        <rFont val="宋体"/>
        <charset val="134"/>
      </rPr>
      <t>三区/导师一作学生二作/1.8）10分；</t>
    </r>
  </si>
  <si>
    <t>1/16</t>
  </si>
  <si>
    <t>袁越</t>
  </si>
  <si>
    <r>
      <rPr>
        <sz val="10"/>
        <color theme="1"/>
        <rFont val="Times New Roman"/>
        <charset val="134"/>
      </rPr>
      <t>Asian Journal of Control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四区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二作、导师一作）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Journal of Ambient Intelligence and Humanized Computing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EI/</t>
    </r>
    <r>
      <rPr>
        <sz val="10"/>
        <color theme="1"/>
        <rFont val="宋体"/>
        <charset val="134"/>
      </rPr>
      <t>一作）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江苏省研究生科研（实践）创新计划项目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</t>
    </r>
  </si>
  <si>
    <t>党支部宣传委员50分</t>
  </si>
  <si>
    <t>2/16</t>
  </si>
  <si>
    <t>黄贤鑫</t>
  </si>
  <si>
    <r>
      <rPr>
        <sz val="10"/>
        <rFont val="Times New Roman"/>
        <charset val="134"/>
      </rPr>
      <t>Journal of Industrial and Management Optimization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SCI/</t>
    </r>
    <r>
      <rPr>
        <sz val="10"/>
        <rFont val="宋体"/>
        <charset val="134"/>
      </rPr>
      <t>四区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二作）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研究生科研创新计划（自筹）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分；</t>
    </r>
  </si>
  <si>
    <r>
      <rPr>
        <sz val="10"/>
        <rFont val="Microsoft YaHei"/>
        <charset val="134"/>
      </rPr>
      <t>美丽中国行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组织委员</t>
    </r>
    <r>
      <rPr>
        <sz val="10"/>
        <rFont val="Microsoft YaHei"/>
        <charset val="134"/>
      </rPr>
      <t>50</t>
    </r>
    <r>
      <rPr>
        <sz val="10"/>
        <rFont val="宋体"/>
        <charset val="134"/>
      </rPr>
      <t>分</t>
    </r>
  </si>
  <si>
    <t>3/16</t>
  </si>
  <si>
    <t>宿坤琪</t>
  </si>
  <si>
    <r>
      <rPr>
        <sz val="10"/>
        <color theme="1"/>
        <rFont val="宋体"/>
        <charset val="134"/>
      </rPr>
      <t>国际会议（境外召开）口头报告</t>
    </r>
    <r>
      <rPr>
        <sz val="10"/>
        <color theme="1"/>
        <rFont val="Times New Roman"/>
        <charset val="134"/>
      </rPr>
      <t xml:space="preserve"> 6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不确定理论年会国内会议口头报告2分；</t>
    </r>
  </si>
  <si>
    <t>4/16</t>
  </si>
  <si>
    <t>康晴</t>
  </si>
  <si>
    <r>
      <rPr>
        <sz val="10"/>
        <color theme="1"/>
        <rFont val="宋体"/>
        <charset val="134"/>
      </rPr>
      <t>带有缺失协变量的两部分模型贝叶斯推断（</t>
    </r>
    <r>
      <rPr>
        <sz val="10"/>
        <color theme="1"/>
        <rFont val="Times New Roman"/>
        <charset val="134"/>
      </rPr>
      <t>SCD</t>
    </r>
    <r>
      <rPr>
        <sz val="10"/>
        <color theme="1"/>
        <rFont val="宋体"/>
        <charset val="134"/>
      </rPr>
      <t>和北大核心共同收录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一作）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;
</t>
    </r>
    <r>
      <rPr>
        <sz val="10"/>
        <color theme="1"/>
        <rFont val="宋体"/>
        <charset val="134"/>
      </rPr>
      <t>江苏省应用统计学会（口头报告）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</si>
  <si>
    <t>5/16</t>
  </si>
  <si>
    <t>许徐铱</t>
  </si>
  <si>
    <t>6/16</t>
  </si>
  <si>
    <t>薛宇</t>
  </si>
  <si>
    <t>团支书69分</t>
  </si>
  <si>
    <t>7/16</t>
  </si>
  <si>
    <t>赵颖</t>
  </si>
  <si>
    <t>班长69分</t>
  </si>
  <si>
    <t>张百琳</t>
  </si>
  <si>
    <r>
      <rPr>
        <sz val="10"/>
        <color theme="1"/>
        <rFont val="宋体"/>
        <charset val="134"/>
      </rPr>
      <t>不确定理论年会国内会议口头报告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</si>
  <si>
    <t>应用统计案例大赛华东赛区二等奖</t>
  </si>
  <si>
    <t>9/16</t>
  </si>
  <si>
    <t>胡同桐</t>
  </si>
  <si>
    <t>黄天</t>
  </si>
  <si>
    <t>研究生数学建模竞赛国家级三等奖</t>
  </si>
  <si>
    <t>11/16</t>
  </si>
  <si>
    <t>杜鸣</t>
  </si>
  <si>
    <t>12/16</t>
  </si>
  <si>
    <t>陈红</t>
  </si>
  <si>
    <t>13/16</t>
  </si>
  <si>
    <t>吴星江</t>
  </si>
  <si>
    <t>林建坤</t>
  </si>
  <si>
    <t>15/16</t>
  </si>
  <si>
    <t>陈丽丽</t>
  </si>
  <si>
    <t>李怡</t>
  </si>
  <si>
    <t>材料与化工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</si>
  <si>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</si>
  <si>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Synergy of Covalent Metal-Organic Frameworks and MXene Enables Efficient Photocatalysts with Accelerated Charge Transfer Kinetics for Hydrogen Evolution Reaction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一区</t>
    </r>
    <r>
      <rPr>
        <sz val="10"/>
        <color theme="1"/>
        <rFont val="Times New Roman"/>
        <charset val="134"/>
      </rPr>
      <t>/1</t>
    </r>
    <r>
      <rPr>
        <sz val="10"/>
        <color theme="1"/>
        <rFont val="宋体"/>
        <charset val="134"/>
      </rPr>
      <t>作</t>
    </r>
    <r>
      <rPr>
        <sz val="10"/>
        <color theme="1"/>
        <rFont val="Times New Roman"/>
        <charset val="134"/>
      </rPr>
      <t>/21.1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主持江苏省研究生科研创新计划项目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Rare Metals &amp; Sister Journals </t>
    </r>
    <r>
      <rPr>
        <sz val="10"/>
        <color theme="1"/>
        <rFont val="宋体"/>
        <charset val="134"/>
      </rPr>
      <t>校园行活动（三）暨材料与化学前沿交叉论坛（南京站）研究生分会场报告三等奖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</si>
  <si>
    <t>1/33</t>
  </si>
  <si>
    <t>卢庆闯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</si>
  <si>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</si>
  <si>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Dragonfly Wing-Inspired Reticular Hierarchical Structure Enables Strong and Tough Supramolecular Elastomers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SCI/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/1</t>
    </r>
    <r>
      <rPr>
        <sz val="11"/>
        <color theme="1"/>
        <rFont val="宋体"/>
        <charset val="134"/>
      </rPr>
      <t>作</t>
    </r>
    <r>
      <rPr>
        <sz val="11"/>
        <color theme="1"/>
        <rFont val="Times New Roman"/>
        <charset val="134"/>
      </rPr>
      <t>/19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</si>
  <si>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挑战杯揭榜挂帅入围国赛决赛排序第二</t>
    </r>
    <r>
      <rPr>
        <sz val="10"/>
        <color theme="1"/>
        <rFont val="Times New Roman"/>
        <charset val="134"/>
      </rPr>
      <t>12.5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 </t>
    </r>
  </si>
  <si>
    <t>2/33</t>
  </si>
  <si>
    <t>张紫维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</si>
  <si>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理学院实验室安全科研知识竞赛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</si>
  <si>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Soft-tough polyacrylamide and polyacrylamide/polyvinyl alcohol/sodium alginate bilayer
hydrogels for adaptive grasping and shape recognition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SCI/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/1</t>
    </r>
    <r>
      <rPr>
        <sz val="11"/>
        <color theme="1"/>
        <rFont val="宋体"/>
        <charset val="134"/>
      </rPr>
      <t>作</t>
    </r>
    <r>
      <rPr>
        <sz val="11"/>
        <color theme="1"/>
        <rFont val="Times New Roman"/>
        <charset val="134"/>
      </rPr>
      <t>/12.5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分</t>
    </r>
  </si>
  <si>
    <t>3/33</t>
  </si>
  <si>
    <t>刘航</t>
  </si>
  <si>
    <r>
      <rPr>
        <sz val="10"/>
        <color theme="1"/>
        <rFont val="Times New Roman"/>
        <charset val="134"/>
      </rPr>
      <t>A covalent targeted small-molecule probe for fluorescence and photoacoustic dual-modality imaging of Cu(I) in tumors.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一区</t>
    </r>
    <r>
      <rPr>
        <sz val="10"/>
        <color theme="1"/>
        <rFont val="Times New Roman"/>
        <charset val="134"/>
      </rPr>
      <t>/1</t>
    </r>
    <r>
      <rPr>
        <sz val="10"/>
        <color theme="1"/>
        <rFont val="宋体"/>
        <charset val="134"/>
      </rPr>
      <t>作</t>
    </r>
    <r>
      <rPr>
        <sz val="10"/>
        <color theme="1"/>
        <rFont val="Times New Roman"/>
        <charset val="134"/>
      </rPr>
      <t>/9.4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2024</t>
    </r>
    <r>
      <rPr>
        <sz val="10"/>
        <color theme="1"/>
        <rFont val="宋体"/>
        <charset val="134"/>
      </rPr>
      <t>江苏高校研究生学术论坛优秀报告奖</t>
    </r>
    <r>
      <rPr>
        <sz val="10"/>
        <color theme="1"/>
        <rFont val="Times New Roman"/>
        <charset val="134"/>
      </rPr>
      <t xml:space="preserve"> 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第九届全国结构化学会议研究生论坛优秀报告奖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中国化学会第十二届全国化学生物学学术会议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墙报）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宋体"/>
        <charset val="134"/>
      </rPr>
      <t>分</t>
    </r>
  </si>
  <si>
    <t>4/33</t>
  </si>
  <si>
    <t>何欢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</si>
  <si>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</si>
  <si>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>Characterization of corn starch/chitosan composite films incorporated with 
amino-, carboxyl-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and hydroxyl-terminated hyperbranched dendrimers: A 
comparative study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一区</t>
    </r>
    <r>
      <rPr>
        <sz val="10"/>
        <color theme="1"/>
        <rFont val="Times New Roman"/>
        <charset val="134"/>
      </rPr>
      <t>/1</t>
    </r>
    <r>
      <rPr>
        <sz val="10"/>
        <color theme="1"/>
        <rFont val="宋体"/>
        <charset val="134"/>
      </rPr>
      <t>作</t>
    </r>
    <r>
      <rPr>
        <sz val="10"/>
        <color theme="1"/>
        <rFont val="Times New Roman"/>
        <charset val="134"/>
      </rPr>
      <t>/8.5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</t>
    </r>
  </si>
  <si>
    <t>5/33</t>
  </si>
  <si>
    <t>郑天翔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</si>
  <si>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讲学术沙龙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</si>
  <si>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Ultra-broadband NIR garnet phosphors CaY2ZrScAl3O12:Cr3 +,Yb3+for 
high-efficiency LEDs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二区</t>
    </r>
    <r>
      <rPr>
        <sz val="10"/>
        <color theme="1"/>
        <rFont val="Times New Roman"/>
        <charset val="134"/>
      </rPr>
      <t>/1</t>
    </r>
    <r>
      <rPr>
        <sz val="10"/>
        <color theme="1"/>
        <rFont val="宋体"/>
        <charset val="134"/>
      </rPr>
      <t>作</t>
    </r>
    <r>
      <rPr>
        <sz val="10"/>
        <color theme="1"/>
        <rFont val="Times New Roman"/>
        <charset val="134"/>
      </rPr>
      <t>/6.3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分</t>
    </r>
  </si>
  <si>
    <t>6/33</t>
  </si>
  <si>
    <t>邱永康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</si>
  <si>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校级跳绳比赛一等奖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学术汇报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</si>
  <si>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聚合松香与甘油协同增塑热塑性淀粉的性能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作）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拉伸模式下热塑性淀粉塑料的屈服行为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作）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</si>
  <si>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班长</t>
    </r>
    <r>
      <rPr>
        <sz val="10"/>
        <color theme="1"/>
        <rFont val="Times New Roman"/>
        <charset val="134"/>
      </rPr>
      <t>69</t>
    </r>
    <r>
      <rPr>
        <sz val="10"/>
        <color theme="1"/>
        <rFont val="宋体"/>
        <charset val="134"/>
      </rPr>
      <t>分</t>
    </r>
  </si>
  <si>
    <t>7/33</t>
  </si>
  <si>
    <t>施鹏辉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</si>
  <si>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“</t>
    </r>
    <r>
      <rPr>
        <sz val="10"/>
        <color theme="1"/>
        <rFont val="宋体"/>
        <charset val="134"/>
      </rPr>
      <t>棋艺争锋，智汇理院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比赛参与奖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南京林业大学第二届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研究生信息检索大赛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优秀奖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南京林业大学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健行南林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体动生风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摄影大赛三等奖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</si>
  <si>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Enhancing the Performance of a Tin Halide Perovskite Photodetector through Trifluoromethyl Cation Passivation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三区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作</t>
    </r>
    <r>
      <rPr>
        <sz val="10"/>
        <color theme="1"/>
        <rFont val="Times New Roman"/>
        <charset val="134"/>
      </rPr>
      <t>/3.2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</si>
  <si>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美丽中国行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</si>
  <si>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8/33</t>
  </si>
  <si>
    <t>胡正儒</t>
  </si>
  <si>
    <r>
      <rPr>
        <sz val="10"/>
        <color theme="1"/>
        <rFont val="宋体"/>
        <charset val="134"/>
      </rPr>
      <t>自修复</t>
    </r>
    <r>
      <rPr>
        <sz val="10"/>
        <color theme="1"/>
        <rFont val="Times New Roman"/>
        <charset val="134"/>
      </rPr>
      <t>3D</t>
    </r>
    <r>
      <rPr>
        <sz val="10"/>
        <color theme="1"/>
        <rFont val="宋体"/>
        <charset val="134"/>
      </rPr>
      <t>打印聚合物材料及其应用（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作）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分</t>
    </r>
  </si>
  <si>
    <t>9/33</t>
  </si>
  <si>
    <t>陈雨杭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</si>
  <si>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院</t>
    </r>
    <r>
      <rPr>
        <sz val="10"/>
        <color theme="1"/>
        <rFont val="Times New Roman"/>
        <charset val="134"/>
      </rPr>
      <t>2v2</t>
    </r>
    <r>
      <rPr>
        <sz val="10"/>
        <color theme="1"/>
        <rFont val="宋体"/>
        <charset val="134"/>
      </rPr>
      <t>篮球赛季军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讲学术沙龙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校乒乓球赛参与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</si>
  <si>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EngineeringtheHeterostructuredNi9S8−FeOxNanoarraysfor
 Electrocatalytic(Sea)WaterSplitting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SCI/</t>
    </r>
    <r>
      <rPr>
        <sz val="10"/>
        <color theme="1"/>
        <rFont val="宋体"/>
        <charset val="134"/>
      </rPr>
      <t>二区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导师一作学生二作</t>
    </r>
    <r>
      <rPr>
        <sz val="10"/>
        <color theme="1"/>
        <rFont val="Times New Roman"/>
        <charset val="134"/>
      </rPr>
      <t>/5.5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</si>
  <si>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支部副书记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分</t>
    </r>
  </si>
  <si>
    <t>10/33</t>
  </si>
  <si>
    <t>徐路遥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</si>
  <si>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</si>
  <si>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>Scalable Film Based on Thermochromic and Radiative Cooling Effects for 
Anti-Counterfeiting and Low Temperature Preservation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SCI/</t>
    </r>
    <r>
      <rPr>
        <sz val="11"/>
        <color theme="1"/>
        <rFont val="宋体"/>
        <charset val="134"/>
      </rPr>
      <t>二区</t>
    </r>
    <r>
      <rPr>
        <sz val="11"/>
        <color theme="1"/>
        <rFont val="Times New Roman"/>
        <charset val="134"/>
      </rPr>
      <t>/2</t>
    </r>
    <r>
      <rPr>
        <sz val="11"/>
        <color theme="1"/>
        <rFont val="宋体"/>
        <charset val="134"/>
      </rPr>
      <t>作</t>
    </r>
    <r>
      <rPr>
        <sz val="11"/>
        <color theme="1"/>
        <rFont val="Times New Roman"/>
        <charset val="134"/>
      </rPr>
      <t>/4.7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</si>
  <si>
    <t>11/33</t>
  </si>
  <si>
    <t>孙炜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</si>
  <si>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违纪</t>
    </r>
    <r>
      <rPr>
        <sz val="10"/>
        <color theme="1"/>
        <rFont val="Times New Roman"/>
        <charset val="134"/>
      </rPr>
      <t>-30</t>
    </r>
  </si>
  <si>
    <r>
      <rPr>
        <sz val="10"/>
        <color theme="1"/>
        <rFont val="Times New Roman"/>
        <charset val="134"/>
      </rPr>
      <t>Performance-Guided Design of Chemically Recyclable Polymeric Materials: A Case Study on Thermoplastic Elastomers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SCI/</t>
    </r>
    <r>
      <rPr>
        <sz val="11"/>
        <color theme="1"/>
        <rFont val="宋体"/>
        <charset val="134"/>
      </rPr>
      <t>二区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导师一作学生二作</t>
    </r>
    <r>
      <rPr>
        <sz val="11"/>
        <color theme="1"/>
        <rFont val="Times New Roman"/>
        <charset val="134"/>
      </rPr>
      <t>/6.4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分</t>
    </r>
  </si>
  <si>
    <t>12/33</t>
  </si>
  <si>
    <t>张跃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</si>
  <si>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讲学术沙龙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象棋参与奖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</si>
  <si>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>Constructing self-standing Fe2O3-Pt/NF nanoflowers with synergistic active sites for efficient electrocatalytic overall (sea) water splitting.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SCI/</t>
    </r>
    <r>
      <rPr>
        <sz val="11"/>
        <color theme="1"/>
        <rFont val="宋体"/>
        <charset val="134"/>
      </rPr>
      <t>三区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导师一作学生二作</t>
    </r>
    <r>
      <rPr>
        <sz val="11"/>
        <color theme="1"/>
        <rFont val="Times New Roman"/>
        <charset val="134"/>
      </rPr>
      <t>/5.8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分</t>
    </r>
  </si>
  <si>
    <t>13/33</t>
  </si>
  <si>
    <t>袁宇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</si>
  <si>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院</t>
    </r>
    <r>
      <rPr>
        <sz val="10"/>
        <color theme="1"/>
        <rFont val="Times New Roman"/>
        <charset val="134"/>
      </rPr>
      <t>2v2</t>
    </r>
    <r>
      <rPr>
        <sz val="10"/>
        <color theme="1"/>
        <rFont val="宋体"/>
        <charset val="134"/>
      </rPr>
      <t>篮球赛冠军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院篮球赛亚军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棋艺争锋五子棋参与奖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象棋参与奖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校健行南林，体动生风摄影大赛二等奖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抗战胜利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周年优秀志愿者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实验室安全竞赛参与奖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</si>
  <si>
    <t xml:space="preserve"> </t>
  </si>
  <si>
    <r>
      <rPr>
        <sz val="10"/>
        <color theme="1"/>
        <rFont val="宋体"/>
        <charset val="134"/>
      </rPr>
      <t>研会主席</t>
    </r>
    <r>
      <rPr>
        <sz val="10"/>
        <color theme="1"/>
        <rFont val="Times New Roman"/>
        <charset val="134"/>
      </rPr>
      <t>89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美丽中国行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</si>
  <si>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14/33</t>
  </si>
  <si>
    <t>王成功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</si>
  <si>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院</t>
    </r>
    <r>
      <rPr>
        <sz val="10"/>
        <color theme="1"/>
        <rFont val="Times New Roman"/>
        <charset val="134"/>
      </rPr>
      <t>2v2</t>
    </r>
    <r>
      <rPr>
        <sz val="10"/>
        <color theme="1"/>
        <rFont val="宋体"/>
        <charset val="134"/>
      </rPr>
      <t>篮球赛冠军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院篮球赛亚军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校大院杯参与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棋艺争锋一等奖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 
</t>
    </r>
    <r>
      <rPr>
        <sz val="10"/>
        <color theme="1"/>
        <rFont val="宋体"/>
        <charset val="134"/>
      </rPr>
      <t>校健行南林，体动生风摄影大赛三等奖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讲学术沙龙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</si>
  <si>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院学生会副主席</t>
    </r>
    <r>
      <rPr>
        <sz val="10"/>
        <color theme="1"/>
        <rFont val="Times New Roman"/>
        <charset val="134"/>
      </rPr>
      <t>79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美丽中国行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</si>
  <si>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15/33</t>
  </si>
  <si>
    <t>荣幸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</si>
  <si>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长三角慢投垒球邀请赛冠军组冠军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</si>
  <si>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院学生会副主席</t>
    </r>
    <r>
      <rPr>
        <sz val="10"/>
        <color theme="1"/>
        <rFont val="Times New Roman"/>
        <charset val="134"/>
      </rPr>
      <t>79</t>
    </r>
    <r>
      <rPr>
        <sz val="10"/>
        <color theme="1"/>
        <rFont val="宋体"/>
        <charset val="134"/>
      </rPr>
      <t>分</t>
    </r>
  </si>
  <si>
    <t>16/33</t>
  </si>
  <si>
    <t>曹振雄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</si>
  <si>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参加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棋艺争锋，智汇理院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比赛（</t>
    </r>
    <r>
      <rPr>
        <sz val="10"/>
        <color theme="1"/>
        <rFont val="Times New Roman"/>
        <charset val="134"/>
      </rPr>
      <t>2*2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 xml:space="preserve"> 3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   </t>
    </r>
  </si>
  <si>
    <r>
      <rPr>
        <sz val="10"/>
        <color theme="1"/>
        <rFont val="宋体"/>
        <charset val="134"/>
      </rPr>
      <t>揭榜挂帅入围国赛决赛排序第一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分</t>
    </r>
  </si>
  <si>
    <t>17/33</t>
  </si>
  <si>
    <t>杨鑫</t>
  </si>
  <si>
    <r>
      <rPr>
        <sz val="10"/>
        <color theme="1"/>
        <rFont val="宋体"/>
        <charset val="134"/>
      </rPr>
      <t>揭榜挂帅入围国赛决赛决赛排序第一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分</t>
    </r>
  </si>
  <si>
    <t>18/33</t>
  </si>
  <si>
    <t>崔杰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</si>
  <si>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参加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棋艺争锋，智汇理院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比赛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违纪</t>
    </r>
    <r>
      <rPr>
        <sz val="10"/>
        <color theme="1"/>
        <rFont val="Times New Roman"/>
        <charset val="134"/>
      </rPr>
      <t>-30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</si>
  <si>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团支书</t>
    </r>
    <r>
      <rPr>
        <sz val="10"/>
        <color theme="1"/>
        <rFont val="Times New Roman"/>
        <charset val="134"/>
      </rPr>
      <t>69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美丽中国行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</si>
  <si>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19/33</t>
  </si>
  <si>
    <t>王义航</t>
  </si>
  <si>
    <r>
      <rPr>
        <sz val="10"/>
        <color theme="1"/>
        <rFont val="宋体"/>
        <charset val="134"/>
      </rPr>
      <t>第十一届江苏省热分析学术论坛优秀墙报奖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</si>
  <si>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党支部副书记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分</t>
    </r>
  </si>
  <si>
    <t>20/33</t>
  </si>
  <si>
    <t>牛禹嘉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</si>
  <si>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</si>
  <si>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研究生第三党支部组织委员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分</t>
    </r>
  </si>
  <si>
    <t>21/33</t>
  </si>
  <si>
    <t>胡振勇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</si>
  <si>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院</t>
    </r>
    <r>
      <rPr>
        <sz val="10"/>
        <color theme="1"/>
        <rFont val="Times New Roman"/>
        <charset val="134"/>
      </rPr>
      <t>2v2</t>
    </r>
    <r>
      <rPr>
        <sz val="10"/>
        <color theme="1"/>
        <rFont val="宋体"/>
        <charset val="134"/>
      </rPr>
      <t>篮球赛冠军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讲学术沙龙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院篮球赛亚军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校大院杯参与奖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</si>
  <si>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22/33</t>
  </si>
  <si>
    <t>陈静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</si>
  <si>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志愿服务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次（</t>
    </r>
    <r>
      <rPr>
        <sz val="10"/>
        <color theme="1"/>
        <rFont val="Times New Roman"/>
        <charset val="134"/>
      </rPr>
      <t>2*5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 xml:space="preserve"> 4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</si>
  <si>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美丽中国行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</si>
  <si>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23/33</t>
  </si>
  <si>
    <t>岳简书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</si>
  <si>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2025</t>
    </r>
    <r>
      <rPr>
        <sz val="10"/>
        <color theme="1"/>
        <rFont val="宋体"/>
        <charset val="134"/>
      </rPr>
      <t>年南林理学院羽毛球赛男子双打亚军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“</t>
    </r>
    <r>
      <rPr>
        <sz val="10"/>
        <color theme="1"/>
        <rFont val="宋体"/>
        <charset val="134"/>
      </rPr>
      <t>一站式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学生社区春季趣味运动会参与奖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分</t>
    </r>
  </si>
  <si>
    <t>24/33</t>
  </si>
  <si>
    <t>何玉洁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</si>
  <si>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理学院实验室安全科研竞赛一等奖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</t>
    </r>
  </si>
  <si>
    <t>25/33</t>
  </si>
  <si>
    <t>杨心宇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</si>
  <si>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讲学术沙龙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学术活动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分</t>
    </r>
  </si>
  <si>
    <t>26/33</t>
  </si>
  <si>
    <t>张志楠</t>
  </si>
  <si>
    <r>
      <rPr>
        <sz val="10"/>
        <color theme="1"/>
        <rFont val="宋体"/>
        <charset val="134"/>
      </rPr>
      <t>基础分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抗战胜利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周年优秀志愿者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分</t>
    </r>
  </si>
  <si>
    <t>戎小飞</t>
  </si>
  <si>
    <t>28/33</t>
  </si>
  <si>
    <t>黄泽熙</t>
  </si>
  <si>
    <t>29/33</t>
  </si>
  <si>
    <t>黄泰鑫</t>
  </si>
  <si>
    <t>30/33</t>
  </si>
  <si>
    <t>李光慧</t>
  </si>
  <si>
    <t>张佳波</t>
  </si>
  <si>
    <t>张耀中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</si>
</sst>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Microsoft YaHei"/>
      <charset val="134"/>
    </font>
    <font>
      <sz val="11"/>
      <name val="微软雅黑"/>
      <charset val="134"/>
    </font>
    <font>
      <sz val="11"/>
      <color theme="1"/>
      <name val="Microsoft YaHei"/>
      <charset val="134"/>
    </font>
    <font>
      <sz val="11"/>
      <color theme="1"/>
      <name val="Times New Roman"/>
      <charset val="134"/>
    </font>
    <font>
      <b/>
      <sz val="20"/>
      <name val="Microsoft YaHei"/>
      <charset val="0"/>
    </font>
    <font>
      <b/>
      <sz val="20"/>
      <name val="黑体"/>
      <charset val="0"/>
    </font>
    <font>
      <b/>
      <sz val="16"/>
      <name val="Microsoft YaHei"/>
      <charset val="134"/>
    </font>
    <font>
      <b/>
      <sz val="14"/>
      <name val="Microsoft YaHei"/>
      <charset val="0"/>
    </font>
    <font>
      <b/>
      <sz val="14"/>
      <name val="宋体"/>
      <charset val="0"/>
    </font>
    <font>
      <b/>
      <sz val="16"/>
      <name val="Times New Roman"/>
      <charset val="0"/>
    </font>
    <font>
      <b/>
      <sz val="11"/>
      <name val="Microsoft YaHei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color rgb="FF000000"/>
      <name val="Times New Roman"/>
      <charset val="0"/>
    </font>
    <font>
      <b/>
      <sz val="14"/>
      <name val="Times New Roman"/>
      <charset val="0"/>
    </font>
    <font>
      <b/>
      <sz val="20"/>
      <name val="微软雅黑"/>
      <charset val="0"/>
    </font>
    <font>
      <b/>
      <sz val="20"/>
      <name val="黑体"/>
      <charset val="134"/>
    </font>
    <font>
      <b/>
      <sz val="14"/>
      <name val="微软雅黑"/>
      <charset val="0"/>
    </font>
    <font>
      <b/>
      <sz val="14"/>
      <name val="Microsoft YaHei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name val="Microsoft YaHei"/>
      <charset val="0"/>
    </font>
    <font>
      <sz val="11"/>
      <color theme="1"/>
      <name val="宋体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sz val="10"/>
      <name val="Times New Roma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10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10" fontId="12" fillId="0" borderId="9" xfId="0" applyNumberFormat="1" applyFont="1" applyBorder="1" applyAlignment="1">
      <alignment horizontal="center" vertical="center" wrapText="1"/>
    </xf>
    <xf numFmtId="10" fontId="12" fillId="0" borderId="11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center" vertical="center" wrapText="1"/>
    </xf>
    <xf numFmtId="176" fontId="13" fillId="0" borderId="1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76" fontId="15" fillId="0" borderId="11" xfId="0" applyNumberFormat="1" applyFont="1" applyBorder="1" applyAlignment="1">
      <alignment horizontal="center" vertical="center" wrapText="1"/>
    </xf>
    <xf numFmtId="10" fontId="9" fillId="0" borderId="13" xfId="0" applyNumberFormat="1" applyFont="1" applyBorder="1" applyAlignment="1">
      <alignment horizontal="center" vertical="center" wrapText="1"/>
    </xf>
    <xf numFmtId="10" fontId="16" fillId="0" borderId="3" xfId="0" applyNumberFormat="1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76" fontId="13" fillId="0" borderId="9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left" vertical="center" wrapText="1"/>
    </xf>
    <xf numFmtId="0" fontId="14" fillId="0" borderId="9" xfId="0" applyNumberFormat="1" applyFont="1" applyBorder="1" applyAlignment="1">
      <alignment horizontal="left" vertical="center" wrapText="1"/>
    </xf>
    <xf numFmtId="176" fontId="15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0" fontId="19" fillId="0" borderId="13" xfId="0" applyNumberFormat="1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 wrapText="1"/>
    </xf>
    <xf numFmtId="10" fontId="19" fillId="0" borderId="12" xfId="0" applyNumberFormat="1" applyFont="1" applyBorder="1" applyAlignment="1">
      <alignment horizontal="center" vertical="center" wrapText="1"/>
    </xf>
    <xf numFmtId="10" fontId="16" fillId="0" borderId="9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left" vertical="center" wrapText="1"/>
    </xf>
    <xf numFmtId="176" fontId="15" fillId="0" borderId="12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3" fillId="2" borderId="0" xfId="0" applyNumberFormat="1" applyFont="1" applyFill="1" applyAlignment="1">
      <alignment horizontal="center" vertical="center"/>
    </xf>
    <xf numFmtId="0" fontId="2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iencedirect.com/journal/sensors-and-actuators-b-chemic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1"/>
  <sheetViews>
    <sheetView tabSelected="1" workbookViewId="0">
      <selection activeCell="N1" sqref="N1"/>
    </sheetView>
  </sheetViews>
  <sheetFormatPr defaultColWidth="8.89166666666667" defaultRowHeight="16.5"/>
  <cols>
    <col min="1" max="1" width="13.4916666666667" style="2" customWidth="1"/>
    <col min="2" max="2" width="13.125" style="3" customWidth="1"/>
    <col min="3" max="3" width="13.75" style="3" customWidth="1"/>
    <col min="4" max="4" width="15" style="3" customWidth="1"/>
    <col min="5" max="5" width="12.1833333333333" style="4" customWidth="1"/>
    <col min="6" max="6" width="13" style="4" customWidth="1"/>
    <col min="7" max="7" width="25.25" style="4" customWidth="1"/>
    <col min="8" max="8" width="7.875" style="4" customWidth="1"/>
    <col min="9" max="9" width="8.125" style="4" customWidth="1"/>
    <col min="10" max="10" width="8.33333333333333" style="4" customWidth="1"/>
    <col min="11" max="11" width="7.66666666666667" style="4" customWidth="1"/>
    <col min="12" max="12" width="40.475" style="4" customWidth="1"/>
    <col min="13" max="13" width="5.63333333333333" style="4" customWidth="1"/>
    <col min="14" max="14" width="26.0166666666667" style="4" customWidth="1"/>
    <col min="15" max="15" width="13.4916666666667" style="4" customWidth="1"/>
    <col min="16" max="16" width="7.64166666666667" style="4" customWidth="1"/>
    <col min="17" max="17" width="17.55" style="4" customWidth="1"/>
    <col min="18" max="18" width="14.2416666666667" style="5" customWidth="1"/>
    <col min="19" max="19" width="7.46666666666667" style="2" customWidth="1"/>
    <col min="20" max="20" width="7.28333333333333" style="2" customWidth="1"/>
    <col min="21" max="21" width="14.1083333333333" style="2" customWidth="1"/>
    <col min="22" max="22" width="21.95" style="3" customWidth="1"/>
    <col min="23" max="24" width="8.89166666666667" style="2"/>
  </cols>
  <sheetData>
    <row r="1" ht="30" customHeight="1" spans="1:22">
      <c r="A1" s="6" t="s">
        <v>0</v>
      </c>
      <c r="B1" s="7"/>
      <c r="C1" s="7"/>
      <c r="H1" s="2"/>
      <c r="V1" s="7"/>
    </row>
    <row r="2" ht="42" customHeight="1" spans="1:2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43"/>
      <c r="S2" s="9"/>
      <c r="T2" s="9"/>
      <c r="U2" s="9"/>
      <c r="V2" s="44"/>
    </row>
    <row r="3" ht="42" customHeight="1" spans="1:22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/>
      <c r="G3" s="15"/>
      <c r="H3" s="16"/>
      <c r="I3" s="32" t="s">
        <v>7</v>
      </c>
      <c r="J3" s="33"/>
      <c r="K3" s="33"/>
      <c r="L3" s="33"/>
      <c r="M3" s="33"/>
      <c r="N3" s="33"/>
      <c r="O3" s="34"/>
      <c r="P3" s="35" t="s">
        <v>8</v>
      </c>
      <c r="Q3" s="16"/>
      <c r="R3" s="45" t="s">
        <v>9</v>
      </c>
      <c r="S3" s="46" t="s">
        <v>10</v>
      </c>
      <c r="T3" s="46" t="s">
        <v>11</v>
      </c>
      <c r="U3" s="47" t="s">
        <v>12</v>
      </c>
      <c r="V3" s="48"/>
    </row>
    <row r="4" ht="66" customHeight="1" spans="1:22">
      <c r="A4" s="17"/>
      <c r="B4" s="18"/>
      <c r="C4" s="19"/>
      <c r="D4" s="20"/>
      <c r="E4" s="21" t="s">
        <v>13</v>
      </c>
      <c r="F4" s="22" t="s">
        <v>14</v>
      </c>
      <c r="G4" s="22" t="s">
        <v>15</v>
      </c>
      <c r="H4" s="23" t="s">
        <v>16</v>
      </c>
      <c r="I4" s="36" t="s">
        <v>17</v>
      </c>
      <c r="J4" s="22" t="s">
        <v>18</v>
      </c>
      <c r="K4" s="22" t="s">
        <v>19</v>
      </c>
      <c r="L4" s="22" t="s">
        <v>18</v>
      </c>
      <c r="M4" s="22" t="s">
        <v>20</v>
      </c>
      <c r="N4" s="22" t="s">
        <v>18</v>
      </c>
      <c r="O4" s="37" t="s">
        <v>21</v>
      </c>
      <c r="P4" s="21" t="s">
        <v>22</v>
      </c>
      <c r="Q4" s="23" t="s">
        <v>18</v>
      </c>
      <c r="R4" s="49"/>
      <c r="S4" s="50"/>
      <c r="T4" s="50"/>
      <c r="U4" s="51"/>
      <c r="V4" s="48"/>
    </row>
    <row r="5" s="1" customFormat="1" ht="94" customHeight="1" spans="1:24">
      <c r="A5" s="24">
        <f>ROW()-4</f>
        <v>1</v>
      </c>
      <c r="B5" s="25" t="s">
        <v>23</v>
      </c>
      <c r="C5" s="26">
        <v>3231100584</v>
      </c>
      <c r="D5" s="27" t="s">
        <v>24</v>
      </c>
      <c r="E5" s="28">
        <v>60</v>
      </c>
      <c r="F5" s="29">
        <v>0</v>
      </c>
      <c r="G5" s="30" t="s">
        <v>25</v>
      </c>
      <c r="H5" s="31">
        <v>60</v>
      </c>
      <c r="I5" s="29">
        <v>0</v>
      </c>
      <c r="J5" s="38"/>
      <c r="K5" s="39">
        <v>130</v>
      </c>
      <c r="L5" s="40" t="s">
        <v>26</v>
      </c>
      <c r="M5" s="39">
        <v>2</v>
      </c>
      <c r="N5" s="41" t="s">
        <v>27</v>
      </c>
      <c r="O5" s="42">
        <v>100</v>
      </c>
      <c r="P5" s="28">
        <v>0</v>
      </c>
      <c r="Q5" s="52"/>
      <c r="R5" s="53">
        <f t="shared" ref="R5:R10" si="0">0.05*H5+0.9*O5+0.05*P5</f>
        <v>93</v>
      </c>
      <c r="S5" s="54"/>
      <c r="T5" s="54" t="s">
        <v>28</v>
      </c>
      <c r="U5" s="55"/>
      <c r="V5" s="56"/>
      <c r="W5" s="57"/>
      <c r="X5" s="57"/>
    </row>
    <row r="6" s="1" customFormat="1" ht="94" customHeight="1" spans="1:24">
      <c r="A6" s="24">
        <f t="shared" ref="A6:A80" si="1">ROW()-4</f>
        <v>2</v>
      </c>
      <c r="B6" s="25" t="s">
        <v>29</v>
      </c>
      <c r="C6" s="26">
        <v>3231100576</v>
      </c>
      <c r="D6" s="27" t="s">
        <v>30</v>
      </c>
      <c r="E6" s="28">
        <v>60</v>
      </c>
      <c r="F6" s="29">
        <v>12</v>
      </c>
      <c r="G6" s="30" t="s">
        <v>31</v>
      </c>
      <c r="H6" s="31">
        <v>72</v>
      </c>
      <c r="I6" s="29">
        <v>0</v>
      </c>
      <c r="J6" s="38"/>
      <c r="K6" s="39">
        <v>122</v>
      </c>
      <c r="L6" s="40" t="s">
        <v>32</v>
      </c>
      <c r="M6" s="39">
        <v>0</v>
      </c>
      <c r="N6" s="41"/>
      <c r="O6" s="42">
        <f t="shared" ref="O6:O24" si="2">K6*0.8+M6*0.2</f>
        <v>97.6</v>
      </c>
      <c r="P6" s="28">
        <v>0</v>
      </c>
      <c r="Q6" s="52"/>
      <c r="R6" s="53">
        <f t="shared" si="0"/>
        <v>91.44</v>
      </c>
      <c r="S6" s="54"/>
      <c r="T6" s="54" t="s">
        <v>33</v>
      </c>
      <c r="U6" s="55"/>
      <c r="V6" s="56"/>
      <c r="W6" s="57"/>
      <c r="X6" s="57"/>
    </row>
    <row r="7" s="1" customFormat="1" ht="94" customHeight="1" spans="1:24">
      <c r="A7" s="24">
        <f t="shared" si="1"/>
        <v>3</v>
      </c>
      <c r="B7" s="25" t="s">
        <v>34</v>
      </c>
      <c r="C7" s="26">
        <v>3231100573</v>
      </c>
      <c r="D7" s="27" t="s">
        <v>30</v>
      </c>
      <c r="E7" s="28">
        <v>60</v>
      </c>
      <c r="F7" s="29">
        <v>16</v>
      </c>
      <c r="G7" s="30" t="s">
        <v>35</v>
      </c>
      <c r="H7" s="31">
        <v>76</v>
      </c>
      <c r="I7" s="29">
        <v>0</v>
      </c>
      <c r="J7" s="38"/>
      <c r="K7" s="39">
        <v>30</v>
      </c>
      <c r="L7" s="40" t="s">
        <v>36</v>
      </c>
      <c r="M7" s="39">
        <v>0</v>
      </c>
      <c r="N7" s="41"/>
      <c r="O7" s="42">
        <f t="shared" si="2"/>
        <v>24</v>
      </c>
      <c r="P7" s="28">
        <v>69</v>
      </c>
      <c r="Q7" s="52" t="s">
        <v>37</v>
      </c>
      <c r="R7" s="53">
        <f t="shared" si="0"/>
        <v>28.85</v>
      </c>
      <c r="S7" s="54"/>
      <c r="T7" s="54" t="s">
        <v>38</v>
      </c>
      <c r="U7" s="55"/>
      <c r="V7" s="56"/>
      <c r="W7" s="57"/>
      <c r="X7" s="57"/>
    </row>
    <row r="8" s="1" customFormat="1" ht="94" customHeight="1" spans="1:24">
      <c r="A8" s="24">
        <f t="shared" si="1"/>
        <v>4</v>
      </c>
      <c r="B8" s="25" t="s">
        <v>39</v>
      </c>
      <c r="C8" s="26">
        <v>3231100589</v>
      </c>
      <c r="D8" s="27" t="s">
        <v>24</v>
      </c>
      <c r="E8" s="28">
        <v>60</v>
      </c>
      <c r="F8" s="29">
        <v>7</v>
      </c>
      <c r="G8" s="30" t="s">
        <v>40</v>
      </c>
      <c r="H8" s="31">
        <v>67</v>
      </c>
      <c r="I8" s="29">
        <v>0</v>
      </c>
      <c r="J8" s="38"/>
      <c r="K8" s="39">
        <v>32</v>
      </c>
      <c r="L8" s="40" t="s">
        <v>41</v>
      </c>
      <c r="M8" s="39">
        <v>0</v>
      </c>
      <c r="N8" s="41"/>
      <c r="O8" s="42">
        <f t="shared" si="2"/>
        <v>25.6</v>
      </c>
      <c r="P8" s="28">
        <v>4</v>
      </c>
      <c r="Q8" s="52" t="s">
        <v>42</v>
      </c>
      <c r="R8" s="53">
        <f t="shared" si="0"/>
        <v>26.59</v>
      </c>
      <c r="S8" s="54"/>
      <c r="T8" s="54" t="s">
        <v>43</v>
      </c>
      <c r="U8" s="55"/>
      <c r="V8" s="56"/>
      <c r="W8" s="57"/>
      <c r="X8" s="57"/>
    </row>
    <row r="9" s="1" customFormat="1" ht="94" customHeight="1" spans="1:24">
      <c r="A9" s="24">
        <f t="shared" si="1"/>
        <v>5</v>
      </c>
      <c r="B9" s="25" t="s">
        <v>44</v>
      </c>
      <c r="C9" s="26">
        <v>3231100587</v>
      </c>
      <c r="D9" s="27" t="s">
        <v>24</v>
      </c>
      <c r="E9" s="28">
        <v>60</v>
      </c>
      <c r="F9" s="29">
        <v>8</v>
      </c>
      <c r="G9" s="30" t="s">
        <v>45</v>
      </c>
      <c r="H9" s="31">
        <f>E9+F9</f>
        <v>68</v>
      </c>
      <c r="I9" s="29">
        <v>0</v>
      </c>
      <c r="J9" s="38"/>
      <c r="K9" s="39">
        <v>30</v>
      </c>
      <c r="L9" s="40" t="s">
        <v>46</v>
      </c>
      <c r="M9" s="39">
        <v>0</v>
      </c>
      <c r="N9" s="41"/>
      <c r="O9" s="42">
        <f t="shared" si="2"/>
        <v>24</v>
      </c>
      <c r="P9" s="28">
        <v>0</v>
      </c>
      <c r="Q9" s="52"/>
      <c r="R9" s="53">
        <f t="shared" si="0"/>
        <v>25</v>
      </c>
      <c r="S9" s="54"/>
      <c r="T9" s="54" t="s">
        <v>47</v>
      </c>
      <c r="U9" s="55"/>
      <c r="V9" s="56"/>
      <c r="W9" s="57"/>
      <c r="X9" s="57"/>
    </row>
    <row r="10" s="1" customFormat="1" ht="94" customHeight="1" spans="1:24">
      <c r="A10" s="24">
        <f t="shared" si="1"/>
        <v>6</v>
      </c>
      <c r="B10" s="25" t="s">
        <v>48</v>
      </c>
      <c r="C10" s="26">
        <v>3231100566</v>
      </c>
      <c r="D10" s="27" t="s">
        <v>30</v>
      </c>
      <c r="E10" s="28">
        <v>60</v>
      </c>
      <c r="F10" s="29">
        <v>1</v>
      </c>
      <c r="G10" s="30" t="s">
        <v>49</v>
      </c>
      <c r="H10" s="31">
        <f>E10+F10</f>
        <v>61</v>
      </c>
      <c r="I10" s="29">
        <v>0</v>
      </c>
      <c r="J10" s="38"/>
      <c r="K10" s="39">
        <v>30</v>
      </c>
      <c r="L10" s="40" t="s">
        <v>50</v>
      </c>
      <c r="M10" s="39">
        <v>0</v>
      </c>
      <c r="N10" s="41"/>
      <c r="O10" s="42">
        <f t="shared" si="2"/>
        <v>24</v>
      </c>
      <c r="P10" s="28">
        <v>0</v>
      </c>
      <c r="Q10" s="52"/>
      <c r="R10" s="53">
        <f t="shared" si="0"/>
        <v>24.65</v>
      </c>
      <c r="S10" s="54"/>
      <c r="T10" s="54" t="s">
        <v>51</v>
      </c>
      <c r="U10" s="55"/>
      <c r="V10" s="56"/>
      <c r="W10" s="57"/>
      <c r="X10" s="57"/>
    </row>
    <row r="11" s="1" customFormat="1" ht="94" customHeight="1" spans="1:24">
      <c r="A11" s="24">
        <f t="shared" si="1"/>
        <v>7</v>
      </c>
      <c r="B11" s="25" t="s">
        <v>52</v>
      </c>
      <c r="C11" s="26">
        <v>3231100590</v>
      </c>
      <c r="D11" s="27" t="s">
        <v>24</v>
      </c>
      <c r="E11" s="28">
        <v>60</v>
      </c>
      <c r="F11" s="29">
        <v>0.5</v>
      </c>
      <c r="G11" s="30" t="s">
        <v>53</v>
      </c>
      <c r="H11" s="31">
        <f>E11+F11</f>
        <v>60.5</v>
      </c>
      <c r="I11" s="29">
        <v>0</v>
      </c>
      <c r="J11" s="38"/>
      <c r="K11" s="39">
        <v>20</v>
      </c>
      <c r="L11" s="40" t="s">
        <v>54</v>
      </c>
      <c r="M11" s="39">
        <v>0</v>
      </c>
      <c r="N11" s="41"/>
      <c r="O11" s="42">
        <f t="shared" si="2"/>
        <v>16</v>
      </c>
      <c r="P11" s="28">
        <v>0</v>
      </c>
      <c r="Q11" s="52"/>
      <c r="R11" s="53">
        <v>17.53</v>
      </c>
      <c r="S11" s="54"/>
      <c r="T11" s="54" t="s">
        <v>55</v>
      </c>
      <c r="U11" s="55"/>
      <c r="V11" s="56"/>
      <c r="W11" s="57"/>
      <c r="X11" s="57"/>
    </row>
    <row r="12" s="1" customFormat="1" ht="94" customHeight="1" spans="1:24">
      <c r="A12" s="24">
        <f t="shared" si="1"/>
        <v>8</v>
      </c>
      <c r="B12" s="25" t="s">
        <v>56</v>
      </c>
      <c r="C12" s="26">
        <v>3231100568</v>
      </c>
      <c r="D12" s="27" t="s">
        <v>30</v>
      </c>
      <c r="E12" s="28">
        <v>60</v>
      </c>
      <c r="F12" s="29">
        <v>32</v>
      </c>
      <c r="G12" s="30" t="s">
        <v>57</v>
      </c>
      <c r="H12" s="31">
        <f>E12+F12</f>
        <v>92</v>
      </c>
      <c r="I12" s="29">
        <v>0</v>
      </c>
      <c r="J12" s="38"/>
      <c r="K12" s="39">
        <v>0</v>
      </c>
      <c r="L12" s="40"/>
      <c r="M12" s="39">
        <v>0</v>
      </c>
      <c r="N12" s="41"/>
      <c r="O12" s="42">
        <f t="shared" si="2"/>
        <v>0</v>
      </c>
      <c r="P12" s="28">
        <v>54</v>
      </c>
      <c r="Q12" s="52" t="s">
        <v>58</v>
      </c>
      <c r="R12" s="53">
        <f>0.05*H12+0.9*O12+0.05*P12</f>
        <v>7.3</v>
      </c>
      <c r="S12" s="54"/>
      <c r="T12" s="54" t="s">
        <v>59</v>
      </c>
      <c r="U12" s="55"/>
      <c r="V12" s="56"/>
      <c r="W12" s="57"/>
      <c r="X12" s="57"/>
    </row>
    <row r="13" s="1" customFormat="1" ht="94" customHeight="1" spans="1:24">
      <c r="A13" s="24">
        <f t="shared" si="1"/>
        <v>9</v>
      </c>
      <c r="B13" s="25" t="s">
        <v>60</v>
      </c>
      <c r="C13" s="26">
        <v>3231100586</v>
      </c>
      <c r="D13" s="27" t="s">
        <v>24</v>
      </c>
      <c r="E13" s="28">
        <v>60</v>
      </c>
      <c r="F13" s="29">
        <v>18.5</v>
      </c>
      <c r="G13" s="30" t="s">
        <v>61</v>
      </c>
      <c r="H13" s="31">
        <f>E13+F13</f>
        <v>78.5</v>
      </c>
      <c r="I13" s="29">
        <v>0</v>
      </c>
      <c r="J13" s="38"/>
      <c r="K13" s="39">
        <v>4</v>
      </c>
      <c r="L13" s="30" t="s">
        <v>62</v>
      </c>
      <c r="M13" s="39">
        <v>0</v>
      </c>
      <c r="N13" s="41"/>
      <c r="O13" s="42">
        <f t="shared" si="2"/>
        <v>3.2</v>
      </c>
      <c r="P13" s="28">
        <v>0</v>
      </c>
      <c r="Q13" s="52"/>
      <c r="R13" s="53">
        <f>0.05*H13+0.9*O13+0.05*P13</f>
        <v>6.805</v>
      </c>
      <c r="S13" s="54"/>
      <c r="T13" s="54" t="s">
        <v>63</v>
      </c>
      <c r="U13" s="55"/>
      <c r="V13" s="56"/>
      <c r="W13" s="57"/>
      <c r="X13" s="57"/>
    </row>
    <row r="14" s="1" customFormat="1" ht="94" customHeight="1" spans="1:24">
      <c r="A14" s="24">
        <f t="shared" si="1"/>
        <v>10</v>
      </c>
      <c r="B14" s="25" t="s">
        <v>64</v>
      </c>
      <c r="C14" s="26">
        <v>3231100574</v>
      </c>
      <c r="D14" s="27" t="s">
        <v>30</v>
      </c>
      <c r="E14" s="28">
        <v>60</v>
      </c>
      <c r="F14" s="29">
        <v>6</v>
      </c>
      <c r="G14" s="30" t="s">
        <v>45</v>
      </c>
      <c r="H14" s="31">
        <v>66</v>
      </c>
      <c r="I14" s="29">
        <v>0</v>
      </c>
      <c r="J14" s="38"/>
      <c r="K14" s="39">
        <v>0</v>
      </c>
      <c r="L14" s="40"/>
      <c r="M14" s="39">
        <v>0</v>
      </c>
      <c r="N14" s="41"/>
      <c r="O14" s="42">
        <f t="shared" si="2"/>
        <v>0</v>
      </c>
      <c r="P14" s="28">
        <v>70</v>
      </c>
      <c r="Q14" s="52" t="s">
        <v>65</v>
      </c>
      <c r="R14" s="53">
        <f>0.05*H14+0.9*O14+0.05*P14</f>
        <v>6.8</v>
      </c>
      <c r="S14" s="54"/>
      <c r="T14" s="54" t="s">
        <v>66</v>
      </c>
      <c r="U14" s="55"/>
      <c r="V14" s="56"/>
      <c r="W14" s="57"/>
      <c r="X14" s="57"/>
    </row>
    <row r="15" s="1" customFormat="1" ht="94" customHeight="1" spans="1:24">
      <c r="A15" s="24">
        <f t="shared" si="1"/>
        <v>11</v>
      </c>
      <c r="B15" s="25" t="s">
        <v>67</v>
      </c>
      <c r="C15" s="26">
        <v>3231100580</v>
      </c>
      <c r="D15" s="27" t="s">
        <v>30</v>
      </c>
      <c r="E15" s="28">
        <v>60</v>
      </c>
      <c r="F15" s="29">
        <v>2</v>
      </c>
      <c r="G15" s="30" t="s">
        <v>68</v>
      </c>
      <c r="H15" s="31">
        <f>E15+F15</f>
        <v>62</v>
      </c>
      <c r="I15" s="29">
        <v>0</v>
      </c>
      <c r="J15" s="38"/>
      <c r="K15" s="39">
        <v>0</v>
      </c>
      <c r="L15" s="40"/>
      <c r="M15" s="39">
        <v>0</v>
      </c>
      <c r="N15" s="41"/>
      <c r="O15" s="42">
        <f t="shared" si="2"/>
        <v>0</v>
      </c>
      <c r="P15" s="28">
        <v>73</v>
      </c>
      <c r="Q15" s="52" t="s">
        <v>69</v>
      </c>
      <c r="R15" s="53">
        <v>6.8</v>
      </c>
      <c r="S15" s="54"/>
      <c r="T15" s="54" t="s">
        <v>70</v>
      </c>
      <c r="U15" s="55"/>
      <c r="V15" s="56"/>
      <c r="W15" s="57"/>
      <c r="X15" s="57"/>
    </row>
    <row r="16" s="1" customFormat="1" ht="94" customHeight="1" spans="1:24">
      <c r="A16" s="24">
        <f t="shared" si="1"/>
        <v>12</v>
      </c>
      <c r="B16" s="25" t="s">
        <v>71</v>
      </c>
      <c r="C16" s="26">
        <v>3231100577</v>
      </c>
      <c r="D16" s="27" t="s">
        <v>30</v>
      </c>
      <c r="E16" s="28">
        <v>60</v>
      </c>
      <c r="F16" s="29">
        <v>6</v>
      </c>
      <c r="G16" s="30" t="s">
        <v>72</v>
      </c>
      <c r="H16" s="31">
        <v>66</v>
      </c>
      <c r="I16" s="29">
        <v>0</v>
      </c>
      <c r="J16" s="38"/>
      <c r="K16" s="39">
        <v>0</v>
      </c>
      <c r="L16" s="40"/>
      <c r="M16" s="39">
        <v>0</v>
      </c>
      <c r="N16" s="41"/>
      <c r="O16" s="42">
        <f t="shared" si="2"/>
        <v>0</v>
      </c>
      <c r="P16" s="28">
        <v>50</v>
      </c>
      <c r="Q16" s="52" t="s">
        <v>73</v>
      </c>
      <c r="R16" s="53">
        <f>0.05*H16+0.9*O16+0.05*P16</f>
        <v>5.8</v>
      </c>
      <c r="S16" s="54"/>
      <c r="T16" s="54" t="s">
        <v>74</v>
      </c>
      <c r="U16" s="55"/>
      <c r="V16" s="56"/>
      <c r="W16" s="57"/>
      <c r="X16" s="57"/>
    </row>
    <row r="17" s="1" customFormat="1" ht="94" customHeight="1" spans="1:24">
      <c r="A17" s="24">
        <f t="shared" si="1"/>
        <v>13</v>
      </c>
      <c r="B17" s="25" t="s">
        <v>75</v>
      </c>
      <c r="C17" s="26">
        <v>3231100579</v>
      </c>
      <c r="D17" s="27" t="s">
        <v>30</v>
      </c>
      <c r="E17" s="28">
        <v>60</v>
      </c>
      <c r="F17" s="29">
        <v>0.5</v>
      </c>
      <c r="G17" s="30" t="s">
        <v>76</v>
      </c>
      <c r="H17" s="31">
        <v>60.5</v>
      </c>
      <c r="I17" s="29">
        <v>0</v>
      </c>
      <c r="J17" s="38"/>
      <c r="K17" s="39">
        <v>0</v>
      </c>
      <c r="L17" s="40"/>
      <c r="M17" s="39">
        <v>6.25</v>
      </c>
      <c r="N17" s="41" t="s">
        <v>77</v>
      </c>
      <c r="O17" s="42">
        <f t="shared" si="2"/>
        <v>1.25</v>
      </c>
      <c r="P17" s="28">
        <v>0</v>
      </c>
      <c r="Q17" s="52"/>
      <c r="R17" s="53">
        <f>0.05*H17+0.9*O17+0.05*P17</f>
        <v>4.15</v>
      </c>
      <c r="S17" s="54"/>
      <c r="T17" s="54" t="s">
        <v>78</v>
      </c>
      <c r="U17" s="55"/>
      <c r="V17" s="56"/>
      <c r="W17" s="57"/>
      <c r="X17" s="57"/>
    </row>
    <row r="18" s="1" customFormat="1" ht="94" customHeight="1" spans="1:24">
      <c r="A18" s="24">
        <f t="shared" si="1"/>
        <v>14</v>
      </c>
      <c r="B18" s="25" t="s">
        <v>79</v>
      </c>
      <c r="C18" s="26">
        <v>3231100571</v>
      </c>
      <c r="D18" s="27" t="s">
        <v>30</v>
      </c>
      <c r="E18" s="28">
        <v>60</v>
      </c>
      <c r="F18" s="29">
        <v>15</v>
      </c>
      <c r="G18" s="30" t="s">
        <v>80</v>
      </c>
      <c r="H18" s="31">
        <v>75</v>
      </c>
      <c r="I18" s="29">
        <v>0</v>
      </c>
      <c r="J18" s="38"/>
      <c r="K18" s="39">
        <v>0</v>
      </c>
      <c r="L18" s="40"/>
      <c r="M18" s="39">
        <v>0</v>
      </c>
      <c r="N18" s="41"/>
      <c r="O18" s="42">
        <f t="shared" si="2"/>
        <v>0</v>
      </c>
      <c r="P18" s="28">
        <v>0</v>
      </c>
      <c r="Q18" s="52"/>
      <c r="R18" s="53">
        <f>0.05*H18+0.9*O18+0.05*P18</f>
        <v>3.75</v>
      </c>
      <c r="S18" s="54"/>
      <c r="T18" s="54" t="s">
        <v>81</v>
      </c>
      <c r="U18" s="55"/>
      <c r="V18" s="56"/>
      <c r="W18" s="57"/>
      <c r="X18" s="57"/>
    </row>
    <row r="19" s="1" customFormat="1" ht="94" customHeight="1" spans="1:24">
      <c r="A19" s="24">
        <f t="shared" si="1"/>
        <v>15</v>
      </c>
      <c r="B19" s="25" t="s">
        <v>82</v>
      </c>
      <c r="C19" s="26">
        <v>3231100572</v>
      </c>
      <c r="D19" s="27" t="s">
        <v>30</v>
      </c>
      <c r="E19" s="28">
        <v>60</v>
      </c>
      <c r="F19" s="29">
        <v>4</v>
      </c>
      <c r="G19" s="30" t="s">
        <v>83</v>
      </c>
      <c r="H19" s="31">
        <v>64</v>
      </c>
      <c r="I19" s="29">
        <v>0</v>
      </c>
      <c r="J19" s="38"/>
      <c r="K19" s="39">
        <v>0</v>
      </c>
      <c r="L19" s="40"/>
      <c r="M19" s="39">
        <v>0</v>
      </c>
      <c r="N19" s="41"/>
      <c r="O19" s="42">
        <f t="shared" si="2"/>
        <v>0</v>
      </c>
      <c r="P19" s="28">
        <v>4</v>
      </c>
      <c r="Q19" s="52" t="s">
        <v>42</v>
      </c>
      <c r="R19" s="53">
        <f t="shared" ref="R19:R25" si="3">0.05*H19+0.9*O19+0.05*P19</f>
        <v>3.4</v>
      </c>
      <c r="S19" s="54"/>
      <c r="T19" s="54" t="s">
        <v>84</v>
      </c>
      <c r="U19" s="55"/>
      <c r="V19" s="56"/>
      <c r="W19" s="57"/>
      <c r="X19" s="57"/>
    </row>
    <row r="20" s="1" customFormat="1" ht="94" customHeight="1" spans="1:24">
      <c r="A20" s="24">
        <f t="shared" si="1"/>
        <v>16</v>
      </c>
      <c r="B20" s="25" t="s">
        <v>85</v>
      </c>
      <c r="C20" s="26">
        <v>3231100582</v>
      </c>
      <c r="D20" s="27" t="s">
        <v>24</v>
      </c>
      <c r="E20" s="28">
        <v>60</v>
      </c>
      <c r="F20" s="29">
        <v>4</v>
      </c>
      <c r="G20" s="30" t="s">
        <v>83</v>
      </c>
      <c r="H20" s="31">
        <f>E20+F20</f>
        <v>64</v>
      </c>
      <c r="I20" s="29">
        <v>0</v>
      </c>
      <c r="J20" s="38"/>
      <c r="K20" s="39">
        <v>0</v>
      </c>
      <c r="L20" s="40"/>
      <c r="M20" s="39">
        <v>0</v>
      </c>
      <c r="N20" s="41"/>
      <c r="O20" s="42">
        <f t="shared" si="2"/>
        <v>0</v>
      </c>
      <c r="P20" s="28">
        <v>4</v>
      </c>
      <c r="Q20" s="52" t="s">
        <v>42</v>
      </c>
      <c r="R20" s="53">
        <f t="shared" si="3"/>
        <v>3.4</v>
      </c>
      <c r="S20" s="54"/>
      <c r="T20" s="54" t="s">
        <v>84</v>
      </c>
      <c r="U20" s="55"/>
      <c r="V20" s="56"/>
      <c r="W20" s="57"/>
      <c r="X20" s="57"/>
    </row>
    <row r="21" s="1" customFormat="1" ht="94" customHeight="1" spans="1:24">
      <c r="A21" s="24">
        <f t="shared" si="1"/>
        <v>17</v>
      </c>
      <c r="B21" s="25" t="s">
        <v>86</v>
      </c>
      <c r="C21" s="26">
        <v>3231100585</v>
      </c>
      <c r="D21" s="27" t="s">
        <v>24</v>
      </c>
      <c r="E21" s="28">
        <v>60</v>
      </c>
      <c r="F21" s="29">
        <v>7</v>
      </c>
      <c r="G21" s="30" t="s">
        <v>87</v>
      </c>
      <c r="H21" s="31">
        <v>67</v>
      </c>
      <c r="I21" s="29">
        <v>0</v>
      </c>
      <c r="J21" s="38"/>
      <c r="K21" s="39">
        <v>0</v>
      </c>
      <c r="L21" s="40"/>
      <c r="M21" s="39">
        <v>0</v>
      </c>
      <c r="N21" s="41"/>
      <c r="O21" s="42">
        <f t="shared" si="2"/>
        <v>0</v>
      </c>
      <c r="P21" s="28">
        <v>0</v>
      </c>
      <c r="Q21" s="52"/>
      <c r="R21" s="53">
        <f t="shared" si="3"/>
        <v>3.35</v>
      </c>
      <c r="S21" s="54"/>
      <c r="T21" s="54" t="s">
        <v>88</v>
      </c>
      <c r="U21" s="55"/>
      <c r="V21" s="56"/>
      <c r="W21" s="57"/>
      <c r="X21" s="57"/>
    </row>
    <row r="22" s="1" customFormat="1" ht="94" customHeight="1" spans="1:24">
      <c r="A22" s="24">
        <f t="shared" si="1"/>
        <v>18</v>
      </c>
      <c r="B22" s="25" t="s">
        <v>89</v>
      </c>
      <c r="C22" s="26">
        <v>3231100581</v>
      </c>
      <c r="D22" s="27" t="s">
        <v>24</v>
      </c>
      <c r="E22" s="28">
        <v>60</v>
      </c>
      <c r="F22" s="29">
        <v>4</v>
      </c>
      <c r="G22" s="30" t="s">
        <v>83</v>
      </c>
      <c r="H22" s="31">
        <f>E22+F22</f>
        <v>64</v>
      </c>
      <c r="I22" s="29">
        <v>0</v>
      </c>
      <c r="J22" s="38"/>
      <c r="K22" s="39">
        <v>0</v>
      </c>
      <c r="L22" s="40"/>
      <c r="M22" s="39">
        <v>0</v>
      </c>
      <c r="N22" s="41"/>
      <c r="O22" s="42">
        <f t="shared" si="2"/>
        <v>0</v>
      </c>
      <c r="P22" s="28">
        <v>0</v>
      </c>
      <c r="Q22" s="52"/>
      <c r="R22" s="53">
        <f t="shared" si="3"/>
        <v>3.2</v>
      </c>
      <c r="S22" s="54"/>
      <c r="T22" s="54" t="s">
        <v>90</v>
      </c>
      <c r="U22" s="55"/>
      <c r="V22" s="56"/>
      <c r="W22" s="57"/>
      <c r="X22" s="57"/>
    </row>
    <row r="23" s="1" customFormat="1" ht="94" customHeight="1" spans="1:24">
      <c r="A23" s="24">
        <f t="shared" si="1"/>
        <v>19</v>
      </c>
      <c r="B23" s="25" t="s">
        <v>91</v>
      </c>
      <c r="C23" s="26">
        <v>3231100588</v>
      </c>
      <c r="D23" s="27" t="s">
        <v>24</v>
      </c>
      <c r="E23" s="28">
        <v>60</v>
      </c>
      <c r="F23" s="29">
        <v>3</v>
      </c>
      <c r="G23" s="30" t="s">
        <v>92</v>
      </c>
      <c r="H23" s="31">
        <f>E23+F23</f>
        <v>63</v>
      </c>
      <c r="I23" s="29">
        <v>0</v>
      </c>
      <c r="J23" s="38"/>
      <c r="K23" s="39">
        <v>0</v>
      </c>
      <c r="L23" s="40"/>
      <c r="M23" s="39">
        <v>0</v>
      </c>
      <c r="N23" s="41"/>
      <c r="O23" s="42">
        <f t="shared" si="2"/>
        <v>0</v>
      </c>
      <c r="P23" s="28">
        <v>0</v>
      </c>
      <c r="Q23" s="52"/>
      <c r="R23" s="53">
        <f t="shared" si="3"/>
        <v>3.15</v>
      </c>
      <c r="S23" s="54"/>
      <c r="T23" s="54" t="s">
        <v>93</v>
      </c>
      <c r="U23" s="55"/>
      <c r="V23" s="56"/>
      <c r="W23" s="57"/>
      <c r="X23" s="57"/>
    </row>
    <row r="24" s="1" customFormat="1" ht="94" customHeight="1" spans="1:24">
      <c r="A24" s="24">
        <f t="shared" si="1"/>
        <v>20</v>
      </c>
      <c r="B24" s="25" t="s">
        <v>94</v>
      </c>
      <c r="C24" s="26">
        <v>3231100591</v>
      </c>
      <c r="D24" s="27" t="s">
        <v>24</v>
      </c>
      <c r="E24" s="28">
        <v>60</v>
      </c>
      <c r="F24" s="29">
        <v>1</v>
      </c>
      <c r="G24" s="30" t="s">
        <v>49</v>
      </c>
      <c r="H24" s="31">
        <f>E24+F24</f>
        <v>61</v>
      </c>
      <c r="I24" s="29">
        <v>0</v>
      </c>
      <c r="J24" s="38"/>
      <c r="K24" s="39">
        <v>0</v>
      </c>
      <c r="L24" s="40"/>
      <c r="M24" s="39">
        <v>0</v>
      </c>
      <c r="N24" s="41"/>
      <c r="O24" s="42">
        <f t="shared" si="2"/>
        <v>0</v>
      </c>
      <c r="P24" s="28">
        <v>0</v>
      </c>
      <c r="Q24" s="52"/>
      <c r="R24" s="53">
        <f t="shared" si="3"/>
        <v>3.05</v>
      </c>
      <c r="S24" s="54"/>
      <c r="T24" s="54" t="s">
        <v>95</v>
      </c>
      <c r="U24" s="55"/>
      <c r="V24" s="56"/>
      <c r="W24" s="57"/>
      <c r="X24" s="57"/>
    </row>
    <row r="25" s="1" customFormat="1" ht="94" customHeight="1" spans="1:24">
      <c r="A25" s="24">
        <f t="shared" si="1"/>
        <v>21</v>
      </c>
      <c r="B25" s="25" t="s">
        <v>96</v>
      </c>
      <c r="C25" s="26">
        <v>3231100565</v>
      </c>
      <c r="D25" s="27" t="s">
        <v>30</v>
      </c>
      <c r="E25" s="28">
        <v>60</v>
      </c>
      <c r="F25" s="29">
        <v>0.5</v>
      </c>
      <c r="G25" s="30" t="s">
        <v>97</v>
      </c>
      <c r="H25" s="31">
        <f>E25+F25</f>
        <v>60.5</v>
      </c>
      <c r="I25" s="29">
        <v>0</v>
      </c>
      <c r="J25" s="38"/>
      <c r="K25" s="39">
        <v>0</v>
      </c>
      <c r="L25" s="40"/>
      <c r="M25" s="39">
        <v>0</v>
      </c>
      <c r="N25" s="41"/>
      <c r="O25" s="42">
        <f t="shared" ref="O25:O31" si="4">K25*0.8+M25*0.2</f>
        <v>0</v>
      </c>
      <c r="P25" s="28">
        <v>0</v>
      </c>
      <c r="Q25" s="52"/>
      <c r="R25" s="53">
        <f t="shared" ref="R25:R72" si="5">0.05*H25+0.9*O25+0.05*P25</f>
        <v>3.025</v>
      </c>
      <c r="S25" s="54"/>
      <c r="T25" s="54" t="s">
        <v>98</v>
      </c>
      <c r="U25" s="55"/>
      <c r="V25" s="56"/>
      <c r="W25" s="57"/>
      <c r="X25" s="57"/>
    </row>
    <row r="26" s="1" customFormat="1" ht="94" customHeight="1" spans="1:24">
      <c r="A26" s="24">
        <f t="shared" si="1"/>
        <v>22</v>
      </c>
      <c r="B26" s="25" t="s">
        <v>99</v>
      </c>
      <c r="C26" s="26">
        <v>3231100575</v>
      </c>
      <c r="D26" s="27" t="s">
        <v>30</v>
      </c>
      <c r="E26" s="28">
        <v>60</v>
      </c>
      <c r="F26" s="29">
        <v>0</v>
      </c>
      <c r="G26" s="30" t="s">
        <v>25</v>
      </c>
      <c r="H26" s="31">
        <f>E26+F26</f>
        <v>60</v>
      </c>
      <c r="I26" s="29">
        <v>0</v>
      </c>
      <c r="J26" s="38"/>
      <c r="K26" s="39">
        <v>0</v>
      </c>
      <c r="L26" s="40"/>
      <c r="M26" s="39">
        <v>0</v>
      </c>
      <c r="N26" s="41"/>
      <c r="O26" s="42">
        <f t="shared" si="4"/>
        <v>0</v>
      </c>
      <c r="P26" s="28">
        <v>0</v>
      </c>
      <c r="Q26" s="52"/>
      <c r="R26" s="53">
        <f t="shared" si="5"/>
        <v>3</v>
      </c>
      <c r="S26" s="54"/>
      <c r="T26" s="54" t="s">
        <v>100</v>
      </c>
      <c r="U26" s="55"/>
      <c r="V26" s="56"/>
      <c r="W26" s="57"/>
      <c r="X26" s="57"/>
    </row>
    <row r="27" s="1" customFormat="1" ht="94" customHeight="1" spans="1:24">
      <c r="A27" s="24">
        <f t="shared" si="1"/>
        <v>23</v>
      </c>
      <c r="B27" s="25" t="s">
        <v>101</v>
      </c>
      <c r="C27" s="26">
        <v>3231100593</v>
      </c>
      <c r="D27" s="27" t="s">
        <v>24</v>
      </c>
      <c r="E27" s="28">
        <v>60</v>
      </c>
      <c r="F27" s="29">
        <v>0</v>
      </c>
      <c r="G27" s="30" t="s">
        <v>25</v>
      </c>
      <c r="H27" s="31">
        <v>60</v>
      </c>
      <c r="I27" s="29">
        <v>0</v>
      </c>
      <c r="J27" s="38"/>
      <c r="K27" s="39">
        <v>0</v>
      </c>
      <c r="L27" s="40"/>
      <c r="M27" s="39">
        <v>0</v>
      </c>
      <c r="N27" s="41"/>
      <c r="O27" s="42">
        <f t="shared" si="4"/>
        <v>0</v>
      </c>
      <c r="P27" s="28">
        <v>0</v>
      </c>
      <c r="Q27" s="52"/>
      <c r="R27" s="53">
        <f t="shared" si="5"/>
        <v>3</v>
      </c>
      <c r="S27" s="54"/>
      <c r="T27" s="54" t="s">
        <v>100</v>
      </c>
      <c r="U27" s="55"/>
      <c r="V27" s="56"/>
      <c r="W27" s="57"/>
      <c r="X27" s="57"/>
    </row>
    <row r="28" s="1" customFormat="1" ht="94" customHeight="1" spans="1:24">
      <c r="A28" s="24">
        <f t="shared" si="1"/>
        <v>24</v>
      </c>
      <c r="B28" s="25" t="s">
        <v>102</v>
      </c>
      <c r="C28" s="26">
        <v>3231100592</v>
      </c>
      <c r="D28" s="27" t="s">
        <v>24</v>
      </c>
      <c r="E28" s="28">
        <v>60</v>
      </c>
      <c r="F28" s="29">
        <v>0</v>
      </c>
      <c r="G28" s="30" t="s">
        <v>25</v>
      </c>
      <c r="H28" s="31">
        <f>E28+F28</f>
        <v>60</v>
      </c>
      <c r="I28" s="29">
        <v>0</v>
      </c>
      <c r="J28" s="38"/>
      <c r="K28" s="39">
        <v>0</v>
      </c>
      <c r="L28" s="40"/>
      <c r="M28" s="39">
        <v>0</v>
      </c>
      <c r="N28" s="41"/>
      <c r="O28" s="42">
        <f t="shared" si="4"/>
        <v>0</v>
      </c>
      <c r="P28" s="28">
        <v>0</v>
      </c>
      <c r="Q28" s="52"/>
      <c r="R28" s="53">
        <f t="shared" si="5"/>
        <v>3</v>
      </c>
      <c r="S28" s="54"/>
      <c r="T28" s="54" t="s">
        <v>100</v>
      </c>
      <c r="U28" s="55"/>
      <c r="V28" s="56"/>
      <c r="W28" s="57"/>
      <c r="X28" s="57"/>
    </row>
    <row r="29" s="1" customFormat="1" ht="94" customHeight="1" spans="1:24">
      <c r="A29" s="24">
        <f t="shared" si="1"/>
        <v>25</v>
      </c>
      <c r="B29" s="25" t="s">
        <v>103</v>
      </c>
      <c r="C29" s="26">
        <v>3231100578</v>
      </c>
      <c r="D29" s="27" t="s">
        <v>30</v>
      </c>
      <c r="E29" s="28">
        <v>60</v>
      </c>
      <c r="F29" s="29">
        <v>0</v>
      </c>
      <c r="G29" s="30" t="s">
        <v>25</v>
      </c>
      <c r="H29" s="31">
        <f>E29+F29</f>
        <v>60</v>
      </c>
      <c r="I29" s="29">
        <v>0</v>
      </c>
      <c r="J29" s="38"/>
      <c r="K29" s="39">
        <v>0</v>
      </c>
      <c r="L29" s="40"/>
      <c r="M29" s="39">
        <v>0</v>
      </c>
      <c r="N29" s="41"/>
      <c r="O29" s="42">
        <f t="shared" si="4"/>
        <v>0</v>
      </c>
      <c r="P29" s="28">
        <v>0</v>
      </c>
      <c r="Q29" s="52"/>
      <c r="R29" s="53">
        <f t="shared" si="5"/>
        <v>3</v>
      </c>
      <c r="S29" s="54"/>
      <c r="T29" s="54" t="s">
        <v>100</v>
      </c>
      <c r="U29" s="55"/>
      <c r="V29" s="56"/>
      <c r="W29" s="57"/>
      <c r="X29" s="57"/>
    </row>
    <row r="30" s="1" customFormat="1" ht="94" customHeight="1" spans="1:24">
      <c r="A30" s="24">
        <f t="shared" si="1"/>
        <v>26</v>
      </c>
      <c r="B30" s="25" t="s">
        <v>104</v>
      </c>
      <c r="C30" s="26">
        <v>3231100567</v>
      </c>
      <c r="D30" s="27" t="s">
        <v>30</v>
      </c>
      <c r="E30" s="28">
        <v>60</v>
      </c>
      <c r="F30" s="29">
        <v>0</v>
      </c>
      <c r="G30" s="30" t="s">
        <v>25</v>
      </c>
      <c r="H30" s="31">
        <f>E30+F30</f>
        <v>60</v>
      </c>
      <c r="I30" s="29">
        <v>0</v>
      </c>
      <c r="J30" s="38"/>
      <c r="K30" s="39">
        <v>0</v>
      </c>
      <c r="L30" s="40"/>
      <c r="M30" s="39">
        <v>0</v>
      </c>
      <c r="N30" s="41"/>
      <c r="O30" s="42">
        <f t="shared" si="4"/>
        <v>0</v>
      </c>
      <c r="P30" s="28">
        <v>0</v>
      </c>
      <c r="Q30" s="52"/>
      <c r="R30" s="53">
        <f t="shared" si="5"/>
        <v>3</v>
      </c>
      <c r="S30" s="54"/>
      <c r="T30" s="54" t="s">
        <v>100</v>
      </c>
      <c r="U30" s="55"/>
      <c r="V30" s="56"/>
      <c r="W30" s="57"/>
      <c r="X30" s="57"/>
    </row>
    <row r="31" s="1" customFormat="1" ht="94" customHeight="1" spans="1:24">
      <c r="A31" s="24">
        <f t="shared" si="1"/>
        <v>27</v>
      </c>
      <c r="B31" s="25" t="s">
        <v>105</v>
      </c>
      <c r="C31" s="26">
        <v>3231100583</v>
      </c>
      <c r="D31" s="27" t="s">
        <v>24</v>
      </c>
      <c r="E31" s="28">
        <v>60</v>
      </c>
      <c r="F31" s="29">
        <v>-24</v>
      </c>
      <c r="G31" s="30" t="s">
        <v>106</v>
      </c>
      <c r="H31" s="31">
        <f>E31+F31</f>
        <v>36</v>
      </c>
      <c r="I31" s="29">
        <v>0</v>
      </c>
      <c r="J31" s="38"/>
      <c r="K31" s="39">
        <v>0</v>
      </c>
      <c r="L31" s="40"/>
      <c r="M31" s="39">
        <v>0</v>
      </c>
      <c r="N31" s="41"/>
      <c r="O31" s="42">
        <f t="shared" si="4"/>
        <v>0</v>
      </c>
      <c r="P31" s="28">
        <v>4</v>
      </c>
      <c r="Q31" s="52" t="s">
        <v>42</v>
      </c>
      <c r="R31" s="53">
        <f t="shared" si="5"/>
        <v>2</v>
      </c>
      <c r="S31" s="54"/>
      <c r="T31" s="54" t="s">
        <v>107</v>
      </c>
      <c r="U31" s="55"/>
      <c r="V31" s="56"/>
      <c r="W31" s="57"/>
      <c r="X31" s="57"/>
    </row>
    <row r="32" s="1" customFormat="1" ht="94" customHeight="1" spans="1:24">
      <c r="A32" s="24">
        <f t="shared" si="1"/>
        <v>28</v>
      </c>
      <c r="B32" s="25" t="s">
        <v>108</v>
      </c>
      <c r="C32" s="26" t="s">
        <v>109</v>
      </c>
      <c r="D32" s="27" t="s">
        <v>110</v>
      </c>
      <c r="E32" s="28">
        <v>60</v>
      </c>
      <c r="F32" s="29">
        <v>0</v>
      </c>
      <c r="G32" s="30" t="s">
        <v>111</v>
      </c>
      <c r="H32" s="31">
        <v>60</v>
      </c>
      <c r="I32" s="29">
        <v>0</v>
      </c>
      <c r="J32" s="38" t="s">
        <v>112</v>
      </c>
      <c r="K32" s="39">
        <v>45</v>
      </c>
      <c r="L32" s="40" t="s">
        <v>113</v>
      </c>
      <c r="M32" s="39">
        <v>0</v>
      </c>
      <c r="N32" s="41"/>
      <c r="O32" s="42">
        <f t="shared" ref="O32:O47" si="6">0.8*K32+0.2*M32</f>
        <v>36</v>
      </c>
      <c r="P32" s="28">
        <v>4</v>
      </c>
      <c r="Q32" s="52" t="s">
        <v>42</v>
      </c>
      <c r="R32" s="53">
        <f t="shared" si="5"/>
        <v>35.6</v>
      </c>
      <c r="S32" s="54"/>
      <c r="T32" s="54" t="s">
        <v>114</v>
      </c>
      <c r="U32" s="55"/>
      <c r="V32" s="56"/>
      <c r="W32" s="57"/>
      <c r="X32" s="57"/>
    </row>
    <row r="33" s="1" customFormat="1" ht="94" customHeight="1" spans="1:24">
      <c r="A33" s="24">
        <f t="shared" si="1"/>
        <v>29</v>
      </c>
      <c r="B33" s="25" t="s">
        <v>115</v>
      </c>
      <c r="C33" s="26">
        <v>8231111261</v>
      </c>
      <c r="D33" s="27" t="s">
        <v>110</v>
      </c>
      <c r="E33" s="28">
        <v>60</v>
      </c>
      <c r="F33" s="29">
        <v>0</v>
      </c>
      <c r="G33" s="30" t="s">
        <v>111</v>
      </c>
      <c r="H33" s="31">
        <v>60</v>
      </c>
      <c r="I33" s="29">
        <v>0</v>
      </c>
      <c r="J33" s="38" t="s">
        <v>112</v>
      </c>
      <c r="K33" s="39">
        <v>31</v>
      </c>
      <c r="L33" s="40" t="s">
        <v>116</v>
      </c>
      <c r="M33" s="39">
        <v>0</v>
      </c>
      <c r="N33" s="41"/>
      <c r="O33" s="42">
        <f t="shared" si="6"/>
        <v>24.8</v>
      </c>
      <c r="P33" s="28">
        <v>50</v>
      </c>
      <c r="Q33" s="52" t="s">
        <v>117</v>
      </c>
      <c r="R33" s="53">
        <f t="shared" si="5"/>
        <v>27.82</v>
      </c>
      <c r="S33" s="54"/>
      <c r="T33" s="54" t="s">
        <v>118</v>
      </c>
      <c r="U33" s="55"/>
      <c r="V33" s="56"/>
      <c r="W33" s="57"/>
      <c r="X33" s="57"/>
    </row>
    <row r="34" s="1" customFormat="1" ht="94" customHeight="1" spans="1:24">
      <c r="A34" s="24">
        <f t="shared" si="1"/>
        <v>30</v>
      </c>
      <c r="B34" s="25" t="s">
        <v>119</v>
      </c>
      <c r="C34" s="26">
        <v>8231111254</v>
      </c>
      <c r="D34" s="27" t="s">
        <v>110</v>
      </c>
      <c r="E34" s="28">
        <v>60</v>
      </c>
      <c r="F34" s="29">
        <v>0</v>
      </c>
      <c r="G34" s="30" t="s">
        <v>111</v>
      </c>
      <c r="H34" s="31">
        <v>60</v>
      </c>
      <c r="I34" s="29">
        <v>0</v>
      </c>
      <c r="J34" s="38" t="s">
        <v>112</v>
      </c>
      <c r="K34" s="39">
        <v>9</v>
      </c>
      <c r="L34" s="40" t="s">
        <v>120</v>
      </c>
      <c r="M34" s="39">
        <v>0</v>
      </c>
      <c r="N34" s="41"/>
      <c r="O34" s="42">
        <f t="shared" si="6"/>
        <v>7.2</v>
      </c>
      <c r="P34" s="28">
        <v>54</v>
      </c>
      <c r="Q34" s="52" t="s">
        <v>121</v>
      </c>
      <c r="R34" s="53">
        <f t="shared" si="5"/>
        <v>12.18</v>
      </c>
      <c r="S34" s="54"/>
      <c r="T34" s="54" t="s">
        <v>122</v>
      </c>
      <c r="U34" s="55"/>
      <c r="V34" s="56"/>
      <c r="W34" s="57"/>
      <c r="X34" s="57"/>
    </row>
    <row r="35" s="1" customFormat="1" ht="94" customHeight="1" spans="1:24">
      <c r="A35" s="24">
        <f t="shared" si="1"/>
        <v>31</v>
      </c>
      <c r="B35" s="25" t="s">
        <v>123</v>
      </c>
      <c r="C35" s="26">
        <v>8231111257</v>
      </c>
      <c r="D35" s="27" t="s">
        <v>110</v>
      </c>
      <c r="E35" s="28">
        <v>60</v>
      </c>
      <c r="F35" s="29">
        <v>0</v>
      </c>
      <c r="G35" s="30" t="s">
        <v>111</v>
      </c>
      <c r="H35" s="31">
        <v>60</v>
      </c>
      <c r="I35" s="29">
        <v>0</v>
      </c>
      <c r="J35" s="38" t="s">
        <v>112</v>
      </c>
      <c r="K35" s="39">
        <v>8</v>
      </c>
      <c r="L35" s="40" t="s">
        <v>124</v>
      </c>
      <c r="M35" s="39">
        <v>0</v>
      </c>
      <c r="N35" s="41"/>
      <c r="O35" s="42">
        <f t="shared" si="6"/>
        <v>6.4</v>
      </c>
      <c r="P35" s="28">
        <v>0</v>
      </c>
      <c r="Q35" s="52"/>
      <c r="R35" s="53">
        <f t="shared" si="5"/>
        <v>8.76</v>
      </c>
      <c r="S35" s="54"/>
      <c r="T35" s="54" t="s">
        <v>125</v>
      </c>
      <c r="U35" s="55"/>
      <c r="V35" s="56"/>
      <c r="W35" s="57"/>
      <c r="X35" s="57"/>
    </row>
    <row r="36" s="1" customFormat="1" ht="94" customHeight="1" spans="1:24">
      <c r="A36" s="24">
        <f t="shared" si="1"/>
        <v>32</v>
      </c>
      <c r="B36" s="25" t="s">
        <v>126</v>
      </c>
      <c r="C36" s="26">
        <v>8231111255</v>
      </c>
      <c r="D36" s="27" t="s">
        <v>110</v>
      </c>
      <c r="E36" s="28">
        <v>60</v>
      </c>
      <c r="F36" s="29">
        <v>0</v>
      </c>
      <c r="G36" s="30" t="s">
        <v>111</v>
      </c>
      <c r="H36" s="31">
        <v>60</v>
      </c>
      <c r="I36" s="29">
        <v>0</v>
      </c>
      <c r="J36" s="38" t="s">
        <v>112</v>
      </c>
      <c r="K36" s="39">
        <v>6</v>
      </c>
      <c r="L36" s="40" t="s">
        <v>127</v>
      </c>
      <c r="M36" s="39">
        <v>0</v>
      </c>
      <c r="N36" s="41"/>
      <c r="O36" s="42">
        <f t="shared" si="6"/>
        <v>4.8</v>
      </c>
      <c r="P36" s="28">
        <v>0</v>
      </c>
      <c r="Q36" s="52"/>
      <c r="R36" s="53">
        <f t="shared" si="5"/>
        <v>7.32</v>
      </c>
      <c r="S36" s="54"/>
      <c r="T36" s="54" t="s">
        <v>128</v>
      </c>
      <c r="U36" s="55"/>
      <c r="V36" s="56"/>
      <c r="W36" s="57"/>
      <c r="X36" s="57"/>
    </row>
    <row r="37" s="1" customFormat="1" ht="94" customHeight="1" spans="1:24">
      <c r="A37" s="24">
        <f t="shared" si="1"/>
        <v>33</v>
      </c>
      <c r="B37" s="25" t="s">
        <v>129</v>
      </c>
      <c r="C37" s="26">
        <v>8231111259</v>
      </c>
      <c r="D37" s="27" t="s">
        <v>110</v>
      </c>
      <c r="E37" s="28">
        <v>60</v>
      </c>
      <c r="F37" s="29">
        <v>0</v>
      </c>
      <c r="G37" s="30" t="s">
        <v>111</v>
      </c>
      <c r="H37" s="31">
        <v>60</v>
      </c>
      <c r="I37" s="29">
        <v>0</v>
      </c>
      <c r="J37" s="38" t="s">
        <v>112</v>
      </c>
      <c r="K37" s="39">
        <v>0</v>
      </c>
      <c r="L37" s="40"/>
      <c r="M37" s="39">
        <v>0</v>
      </c>
      <c r="N37" s="41"/>
      <c r="O37" s="42">
        <f t="shared" si="6"/>
        <v>0</v>
      </c>
      <c r="P37" s="28">
        <v>70</v>
      </c>
      <c r="Q37" s="52" t="s">
        <v>65</v>
      </c>
      <c r="R37" s="53">
        <f t="shared" si="5"/>
        <v>6.5</v>
      </c>
      <c r="S37" s="54"/>
      <c r="T37" s="54" t="s">
        <v>130</v>
      </c>
      <c r="U37" s="55"/>
      <c r="V37" s="56"/>
      <c r="W37" s="57"/>
      <c r="X37" s="57"/>
    </row>
    <row r="38" s="1" customFormat="1" ht="94" customHeight="1" spans="1:24">
      <c r="A38" s="24">
        <f t="shared" si="1"/>
        <v>34</v>
      </c>
      <c r="B38" s="25" t="s">
        <v>131</v>
      </c>
      <c r="C38" s="26">
        <v>8231111260</v>
      </c>
      <c r="D38" s="27" t="s">
        <v>110</v>
      </c>
      <c r="E38" s="28">
        <v>60</v>
      </c>
      <c r="F38" s="29">
        <v>0</v>
      </c>
      <c r="G38" s="30" t="s">
        <v>111</v>
      </c>
      <c r="H38" s="31">
        <v>60</v>
      </c>
      <c r="I38" s="29">
        <v>0</v>
      </c>
      <c r="J38" s="38" t="s">
        <v>112</v>
      </c>
      <c r="K38" s="39">
        <v>0</v>
      </c>
      <c r="L38" s="40"/>
      <c r="M38" s="39">
        <v>0</v>
      </c>
      <c r="N38" s="41"/>
      <c r="O38" s="42">
        <f t="shared" si="6"/>
        <v>0</v>
      </c>
      <c r="P38" s="28">
        <v>69</v>
      </c>
      <c r="Q38" s="52" t="s">
        <v>132</v>
      </c>
      <c r="R38" s="53">
        <f t="shared" si="5"/>
        <v>6.45</v>
      </c>
      <c r="S38" s="54"/>
      <c r="T38" s="54" t="s">
        <v>133</v>
      </c>
      <c r="U38" s="55"/>
      <c r="V38" s="56"/>
      <c r="W38" s="57"/>
      <c r="X38" s="57"/>
    </row>
    <row r="39" s="1" customFormat="1" ht="94" customHeight="1" spans="1:24">
      <c r="A39" s="24">
        <f t="shared" si="1"/>
        <v>35</v>
      </c>
      <c r="B39" s="25" t="s">
        <v>134</v>
      </c>
      <c r="C39" s="26">
        <v>8231111263</v>
      </c>
      <c r="D39" s="27" t="s">
        <v>110</v>
      </c>
      <c r="E39" s="28">
        <v>60</v>
      </c>
      <c r="F39" s="29">
        <v>0</v>
      </c>
      <c r="G39" s="30" t="s">
        <v>111</v>
      </c>
      <c r="H39" s="31">
        <v>60</v>
      </c>
      <c r="I39" s="29">
        <v>0</v>
      </c>
      <c r="J39" s="38" t="s">
        <v>112</v>
      </c>
      <c r="K39" s="39">
        <v>0</v>
      </c>
      <c r="L39" s="40"/>
      <c r="M39" s="39">
        <v>0</v>
      </c>
      <c r="N39" s="41"/>
      <c r="O39" s="42">
        <f t="shared" si="6"/>
        <v>0</v>
      </c>
      <c r="P39" s="28">
        <v>69</v>
      </c>
      <c r="Q39" s="52" t="s">
        <v>135</v>
      </c>
      <c r="R39" s="53">
        <f t="shared" si="5"/>
        <v>6.45</v>
      </c>
      <c r="S39" s="54"/>
      <c r="T39" s="54" t="s">
        <v>133</v>
      </c>
      <c r="U39" s="55"/>
      <c r="V39" s="56"/>
      <c r="W39" s="57"/>
      <c r="X39" s="57"/>
    </row>
    <row r="40" s="1" customFormat="1" ht="94" customHeight="1" spans="1:24">
      <c r="A40" s="24">
        <f t="shared" si="1"/>
        <v>36</v>
      </c>
      <c r="B40" s="25" t="s">
        <v>136</v>
      </c>
      <c r="C40" s="26">
        <v>8231111262</v>
      </c>
      <c r="D40" s="27" t="s">
        <v>110</v>
      </c>
      <c r="E40" s="28">
        <v>60</v>
      </c>
      <c r="F40" s="29">
        <v>0</v>
      </c>
      <c r="G40" s="30" t="s">
        <v>111</v>
      </c>
      <c r="H40" s="31">
        <v>60</v>
      </c>
      <c r="I40" s="29">
        <v>0</v>
      </c>
      <c r="J40" s="38" t="s">
        <v>112</v>
      </c>
      <c r="K40" s="39">
        <v>2</v>
      </c>
      <c r="L40" s="40" t="s">
        <v>137</v>
      </c>
      <c r="M40" s="39">
        <v>1</v>
      </c>
      <c r="N40" s="41" t="s">
        <v>138</v>
      </c>
      <c r="O40" s="42">
        <f t="shared" si="6"/>
        <v>1.8</v>
      </c>
      <c r="P40" s="28">
        <v>0</v>
      </c>
      <c r="Q40" s="52"/>
      <c r="R40" s="53">
        <f t="shared" si="5"/>
        <v>4.62</v>
      </c>
      <c r="S40" s="54"/>
      <c r="T40" s="54" t="s">
        <v>139</v>
      </c>
      <c r="U40" s="55"/>
      <c r="V40" s="56"/>
      <c r="W40" s="57"/>
      <c r="X40" s="57"/>
    </row>
    <row r="41" s="1" customFormat="1" ht="94" customHeight="1" spans="1:24">
      <c r="A41" s="24">
        <f t="shared" si="1"/>
        <v>37</v>
      </c>
      <c r="B41" s="25" t="s">
        <v>140</v>
      </c>
      <c r="C41" s="26">
        <v>8231111252</v>
      </c>
      <c r="D41" s="27" t="s">
        <v>110</v>
      </c>
      <c r="E41" s="28">
        <v>60</v>
      </c>
      <c r="F41" s="29">
        <v>0</v>
      </c>
      <c r="G41" s="30" t="s">
        <v>111</v>
      </c>
      <c r="H41" s="31">
        <v>60</v>
      </c>
      <c r="I41" s="29">
        <v>0</v>
      </c>
      <c r="J41" s="38" t="s">
        <v>112</v>
      </c>
      <c r="K41" s="39">
        <v>2</v>
      </c>
      <c r="L41" s="40" t="s">
        <v>137</v>
      </c>
      <c r="M41" s="39">
        <v>1</v>
      </c>
      <c r="N41" s="41" t="s">
        <v>138</v>
      </c>
      <c r="O41" s="42">
        <f t="shared" si="6"/>
        <v>1.8</v>
      </c>
      <c r="P41" s="28">
        <v>0</v>
      </c>
      <c r="Q41" s="52"/>
      <c r="R41" s="53">
        <f t="shared" si="5"/>
        <v>4.62</v>
      </c>
      <c r="S41" s="54"/>
      <c r="T41" s="54" t="s">
        <v>139</v>
      </c>
      <c r="U41" s="55"/>
      <c r="V41" s="56"/>
      <c r="W41" s="57"/>
      <c r="X41" s="57"/>
    </row>
    <row r="42" s="1" customFormat="1" ht="94" customHeight="1" spans="1:24">
      <c r="A42" s="24">
        <f t="shared" si="1"/>
        <v>38</v>
      </c>
      <c r="B42" s="25" t="s">
        <v>141</v>
      </c>
      <c r="C42" s="26">
        <v>8231111253</v>
      </c>
      <c r="D42" s="27" t="s">
        <v>110</v>
      </c>
      <c r="E42" s="28">
        <v>60</v>
      </c>
      <c r="F42" s="29">
        <v>0</v>
      </c>
      <c r="G42" s="30" t="s">
        <v>111</v>
      </c>
      <c r="H42" s="31">
        <v>60</v>
      </c>
      <c r="I42" s="29">
        <v>0</v>
      </c>
      <c r="J42" s="38" t="s">
        <v>112</v>
      </c>
      <c r="K42" s="39">
        <v>0</v>
      </c>
      <c r="L42" s="40"/>
      <c r="M42" s="39">
        <v>4</v>
      </c>
      <c r="N42" s="41" t="s">
        <v>142</v>
      </c>
      <c r="O42" s="42">
        <f t="shared" si="6"/>
        <v>0.8</v>
      </c>
      <c r="P42" s="28">
        <v>4</v>
      </c>
      <c r="Q42" s="52" t="s">
        <v>42</v>
      </c>
      <c r="R42" s="53">
        <f t="shared" si="5"/>
        <v>3.92</v>
      </c>
      <c r="S42" s="54"/>
      <c r="T42" s="54" t="s">
        <v>143</v>
      </c>
      <c r="U42" s="55"/>
      <c r="V42" s="56"/>
      <c r="W42" s="57"/>
      <c r="X42" s="57"/>
    </row>
    <row r="43" s="1" customFormat="1" ht="94" customHeight="1" spans="1:24">
      <c r="A43" s="24">
        <f t="shared" si="1"/>
        <v>39</v>
      </c>
      <c r="B43" s="25" t="s">
        <v>144</v>
      </c>
      <c r="C43" s="26">
        <v>8231111251</v>
      </c>
      <c r="D43" s="27" t="s">
        <v>110</v>
      </c>
      <c r="E43" s="28">
        <v>60</v>
      </c>
      <c r="F43" s="29">
        <v>0</v>
      </c>
      <c r="G43" s="30" t="s">
        <v>111</v>
      </c>
      <c r="H43" s="31">
        <v>60</v>
      </c>
      <c r="I43" s="29">
        <v>0</v>
      </c>
      <c r="J43" s="38" t="s">
        <v>112</v>
      </c>
      <c r="K43" s="39">
        <v>0</v>
      </c>
      <c r="L43" s="40"/>
      <c r="M43" s="39">
        <v>4</v>
      </c>
      <c r="N43" s="41" t="s">
        <v>142</v>
      </c>
      <c r="O43" s="42">
        <f t="shared" si="6"/>
        <v>0.8</v>
      </c>
      <c r="P43" s="28">
        <v>0</v>
      </c>
      <c r="Q43" s="52"/>
      <c r="R43" s="53">
        <f t="shared" si="5"/>
        <v>3.72</v>
      </c>
      <c r="S43" s="54"/>
      <c r="T43" s="54" t="s">
        <v>145</v>
      </c>
      <c r="U43" s="55"/>
      <c r="V43" s="56"/>
      <c r="W43" s="57"/>
      <c r="X43" s="57"/>
    </row>
    <row r="44" s="1" customFormat="1" ht="94" customHeight="1" spans="1:24">
      <c r="A44" s="24">
        <f t="shared" si="1"/>
        <v>40</v>
      </c>
      <c r="B44" s="25" t="s">
        <v>146</v>
      </c>
      <c r="C44" s="26">
        <v>8231111248</v>
      </c>
      <c r="D44" s="27" t="s">
        <v>110</v>
      </c>
      <c r="E44" s="28">
        <v>60</v>
      </c>
      <c r="F44" s="29">
        <v>0</v>
      </c>
      <c r="G44" s="30" t="s">
        <v>111</v>
      </c>
      <c r="H44" s="31">
        <v>60</v>
      </c>
      <c r="I44" s="29">
        <v>0</v>
      </c>
      <c r="J44" s="38" t="s">
        <v>112</v>
      </c>
      <c r="K44" s="39">
        <v>0</v>
      </c>
      <c r="L44" s="40"/>
      <c r="M44" s="39">
        <v>0</v>
      </c>
      <c r="N44" s="41"/>
      <c r="O44" s="42">
        <f t="shared" si="6"/>
        <v>0</v>
      </c>
      <c r="P44" s="28">
        <v>4</v>
      </c>
      <c r="Q44" s="52" t="s">
        <v>42</v>
      </c>
      <c r="R44" s="53">
        <f t="shared" si="5"/>
        <v>3.2</v>
      </c>
      <c r="S44" s="54"/>
      <c r="T44" s="54" t="s">
        <v>147</v>
      </c>
      <c r="U44" s="55"/>
      <c r="V44" s="56"/>
      <c r="W44" s="57"/>
      <c r="X44" s="57"/>
    </row>
    <row r="45" s="1" customFormat="1" ht="94" customHeight="1" spans="1:24">
      <c r="A45" s="24">
        <f t="shared" si="1"/>
        <v>41</v>
      </c>
      <c r="B45" s="25" t="s">
        <v>148</v>
      </c>
      <c r="C45" s="26">
        <v>8231111258</v>
      </c>
      <c r="D45" s="27" t="s">
        <v>110</v>
      </c>
      <c r="E45" s="28">
        <v>60</v>
      </c>
      <c r="F45" s="29">
        <v>0</v>
      </c>
      <c r="G45" s="30" t="s">
        <v>111</v>
      </c>
      <c r="H45" s="31">
        <v>60</v>
      </c>
      <c r="I45" s="29">
        <v>0</v>
      </c>
      <c r="J45" s="38" t="s">
        <v>112</v>
      </c>
      <c r="K45" s="39">
        <v>0</v>
      </c>
      <c r="L45" s="40"/>
      <c r="M45" s="39">
        <v>0</v>
      </c>
      <c r="N45" s="41"/>
      <c r="O45" s="42">
        <f t="shared" si="6"/>
        <v>0</v>
      </c>
      <c r="P45" s="28">
        <v>4</v>
      </c>
      <c r="Q45" s="52" t="s">
        <v>42</v>
      </c>
      <c r="R45" s="53">
        <f t="shared" si="5"/>
        <v>3.2</v>
      </c>
      <c r="S45" s="54"/>
      <c r="T45" s="54" t="s">
        <v>147</v>
      </c>
      <c r="U45" s="55"/>
      <c r="V45" s="56"/>
      <c r="W45" s="57"/>
      <c r="X45" s="57"/>
    </row>
    <row r="46" s="1" customFormat="1" ht="94" customHeight="1" spans="1:24">
      <c r="A46" s="24">
        <f t="shared" si="1"/>
        <v>42</v>
      </c>
      <c r="B46" s="25" t="s">
        <v>149</v>
      </c>
      <c r="C46" s="26">
        <v>8231111256</v>
      </c>
      <c r="D46" s="27" t="s">
        <v>110</v>
      </c>
      <c r="E46" s="28">
        <v>60</v>
      </c>
      <c r="F46" s="29">
        <v>0</v>
      </c>
      <c r="G46" s="30" t="s">
        <v>111</v>
      </c>
      <c r="H46" s="31">
        <v>60</v>
      </c>
      <c r="I46" s="29">
        <v>0</v>
      </c>
      <c r="J46" s="38" t="s">
        <v>112</v>
      </c>
      <c r="K46" s="39">
        <v>0</v>
      </c>
      <c r="L46" s="40"/>
      <c r="M46" s="39">
        <v>0</v>
      </c>
      <c r="N46" s="41"/>
      <c r="O46" s="42">
        <f t="shared" si="6"/>
        <v>0</v>
      </c>
      <c r="P46" s="28">
        <v>0</v>
      </c>
      <c r="Q46" s="52"/>
      <c r="R46" s="53">
        <f t="shared" si="5"/>
        <v>3</v>
      </c>
      <c r="S46" s="54"/>
      <c r="T46" s="54" t="s">
        <v>150</v>
      </c>
      <c r="U46" s="55"/>
      <c r="V46" s="56"/>
      <c r="W46" s="57"/>
      <c r="X46" s="57"/>
    </row>
    <row r="47" s="1" customFormat="1" ht="94" customHeight="1" spans="1:24">
      <c r="A47" s="24">
        <f t="shared" si="1"/>
        <v>43</v>
      </c>
      <c r="B47" s="25" t="s">
        <v>151</v>
      </c>
      <c r="C47" s="26">
        <v>8231111249</v>
      </c>
      <c r="D47" s="27" t="s">
        <v>110</v>
      </c>
      <c r="E47" s="28">
        <v>60</v>
      </c>
      <c r="F47" s="29">
        <v>0</v>
      </c>
      <c r="G47" s="30" t="s">
        <v>111</v>
      </c>
      <c r="H47" s="31">
        <v>60</v>
      </c>
      <c r="I47" s="29">
        <v>0</v>
      </c>
      <c r="J47" s="38" t="s">
        <v>112</v>
      </c>
      <c r="K47" s="39">
        <v>0</v>
      </c>
      <c r="L47" s="40"/>
      <c r="M47" s="39">
        <v>0</v>
      </c>
      <c r="N47" s="41"/>
      <c r="O47" s="42">
        <f t="shared" si="6"/>
        <v>0</v>
      </c>
      <c r="P47" s="28">
        <v>0</v>
      </c>
      <c r="Q47" s="52"/>
      <c r="R47" s="53">
        <f t="shared" si="5"/>
        <v>3</v>
      </c>
      <c r="S47" s="54"/>
      <c r="T47" s="54" t="s">
        <v>150</v>
      </c>
      <c r="U47" s="55"/>
      <c r="V47" s="56"/>
      <c r="W47" s="57"/>
      <c r="X47" s="57"/>
    </row>
    <row r="48" s="1" customFormat="1" ht="94" customHeight="1" spans="1:24">
      <c r="A48" s="24">
        <f t="shared" si="1"/>
        <v>44</v>
      </c>
      <c r="B48" s="25" t="s">
        <v>152</v>
      </c>
      <c r="C48" s="26">
        <v>8231111276</v>
      </c>
      <c r="D48" s="27" t="s">
        <v>153</v>
      </c>
      <c r="E48" s="28">
        <v>60</v>
      </c>
      <c r="F48" s="29"/>
      <c r="G48" s="30" t="s">
        <v>154</v>
      </c>
      <c r="H48" s="31">
        <f t="shared" ref="H48:H60" si="7">E48+F48</f>
        <v>60</v>
      </c>
      <c r="I48" s="29"/>
      <c r="J48" s="38"/>
      <c r="K48" s="39">
        <v>212</v>
      </c>
      <c r="L48" s="40" t="s">
        <v>155</v>
      </c>
      <c r="M48" s="39"/>
      <c r="N48" s="41"/>
      <c r="O48" s="42">
        <v>100</v>
      </c>
      <c r="P48" s="28"/>
      <c r="Q48" s="52"/>
      <c r="R48" s="53">
        <f t="shared" si="5"/>
        <v>93</v>
      </c>
      <c r="S48" s="54"/>
      <c r="T48" s="54" t="s">
        <v>156</v>
      </c>
      <c r="U48" s="55"/>
      <c r="V48" s="56"/>
      <c r="W48" s="57"/>
      <c r="X48" s="57"/>
    </row>
    <row r="49" s="1" customFormat="1" ht="94" customHeight="1" spans="1:24">
      <c r="A49" s="24">
        <f t="shared" si="1"/>
        <v>45</v>
      </c>
      <c r="B49" s="25" t="s">
        <v>157</v>
      </c>
      <c r="C49" s="26">
        <v>8231111279</v>
      </c>
      <c r="D49" s="27" t="s">
        <v>153</v>
      </c>
      <c r="E49" s="28">
        <v>60</v>
      </c>
      <c r="F49" s="29">
        <v>0.5</v>
      </c>
      <c r="G49" s="30" t="s">
        <v>158</v>
      </c>
      <c r="H49" s="31">
        <f t="shared" si="7"/>
        <v>60.5</v>
      </c>
      <c r="I49" s="29"/>
      <c r="J49" s="38"/>
      <c r="K49" s="39">
        <v>100</v>
      </c>
      <c r="L49" s="40" t="s">
        <v>159</v>
      </c>
      <c r="M49" s="39">
        <v>12.5</v>
      </c>
      <c r="N49" s="41" t="s">
        <v>160</v>
      </c>
      <c r="O49" s="42">
        <f t="shared" ref="O49:O80" si="8">0.8*K49+0.2*M49</f>
        <v>82.5</v>
      </c>
      <c r="P49" s="28"/>
      <c r="Q49" s="52"/>
      <c r="R49" s="53">
        <f t="shared" si="5"/>
        <v>77.275</v>
      </c>
      <c r="S49" s="54"/>
      <c r="T49" s="54" t="s">
        <v>161</v>
      </c>
      <c r="U49" s="55"/>
      <c r="V49" s="56"/>
      <c r="W49" s="57"/>
      <c r="X49" s="57"/>
    </row>
    <row r="50" s="1" customFormat="1" ht="94" customHeight="1" spans="1:24">
      <c r="A50" s="24">
        <f t="shared" si="1"/>
        <v>46</v>
      </c>
      <c r="B50" s="25" t="s">
        <v>162</v>
      </c>
      <c r="C50" s="26">
        <v>8231111297</v>
      </c>
      <c r="D50" s="27" t="s">
        <v>153</v>
      </c>
      <c r="E50" s="28">
        <v>62</v>
      </c>
      <c r="F50" s="29">
        <v>5.5</v>
      </c>
      <c r="G50" s="30" t="s">
        <v>163</v>
      </c>
      <c r="H50" s="31">
        <f t="shared" si="7"/>
        <v>67.5</v>
      </c>
      <c r="I50" s="29"/>
      <c r="J50" s="38"/>
      <c r="K50" s="39">
        <v>100</v>
      </c>
      <c r="L50" s="40" t="s">
        <v>164</v>
      </c>
      <c r="M50" s="39"/>
      <c r="N50" s="41"/>
      <c r="O50" s="42">
        <f t="shared" si="8"/>
        <v>80</v>
      </c>
      <c r="P50" s="28"/>
      <c r="Q50" s="52"/>
      <c r="R50" s="53">
        <f t="shared" si="5"/>
        <v>75.375</v>
      </c>
      <c r="S50" s="54"/>
      <c r="T50" s="54" t="s">
        <v>165</v>
      </c>
      <c r="U50" s="55"/>
      <c r="V50" s="56"/>
      <c r="W50" s="57"/>
      <c r="X50" s="57"/>
    </row>
    <row r="51" s="1" customFormat="1" ht="94" customHeight="1" spans="1:24">
      <c r="A51" s="24">
        <f t="shared" si="1"/>
        <v>47</v>
      </c>
      <c r="B51" s="25" t="s">
        <v>166</v>
      </c>
      <c r="C51" s="26">
        <v>8231111278</v>
      </c>
      <c r="D51" s="27" t="s">
        <v>153</v>
      </c>
      <c r="E51" s="28">
        <v>60</v>
      </c>
      <c r="F51" s="29"/>
      <c r="G51" s="30" t="s">
        <v>154</v>
      </c>
      <c r="H51" s="31">
        <f t="shared" si="7"/>
        <v>60</v>
      </c>
      <c r="I51" s="29"/>
      <c r="J51" s="38"/>
      <c r="K51" s="39">
        <v>64.5</v>
      </c>
      <c r="L51" s="40" t="s">
        <v>167</v>
      </c>
      <c r="M51" s="39"/>
      <c r="N51" s="41"/>
      <c r="O51" s="42">
        <f t="shared" si="8"/>
        <v>51.6</v>
      </c>
      <c r="P51" s="28"/>
      <c r="Q51" s="52"/>
      <c r="R51" s="53">
        <f t="shared" si="5"/>
        <v>49.44</v>
      </c>
      <c r="S51" s="54"/>
      <c r="T51" s="54" t="s">
        <v>168</v>
      </c>
      <c r="U51" s="55"/>
      <c r="V51" s="56"/>
      <c r="W51" s="57"/>
      <c r="X51" s="57"/>
    </row>
    <row r="52" s="1" customFormat="1" ht="94" customHeight="1" spans="1:24">
      <c r="A52" s="24">
        <f t="shared" si="1"/>
        <v>48</v>
      </c>
      <c r="B52" s="25" t="s">
        <v>169</v>
      </c>
      <c r="C52" s="26">
        <v>8231111269</v>
      </c>
      <c r="D52" s="27" t="s">
        <v>153</v>
      </c>
      <c r="E52" s="28">
        <v>60</v>
      </c>
      <c r="F52" s="29">
        <v>4</v>
      </c>
      <c r="G52" s="30" t="s">
        <v>170</v>
      </c>
      <c r="H52" s="31">
        <f t="shared" si="7"/>
        <v>64</v>
      </c>
      <c r="I52" s="29"/>
      <c r="J52" s="38"/>
      <c r="K52" s="39">
        <v>60</v>
      </c>
      <c r="L52" s="40" t="s">
        <v>171</v>
      </c>
      <c r="M52" s="39"/>
      <c r="N52" s="41"/>
      <c r="O52" s="42">
        <f t="shared" si="8"/>
        <v>48</v>
      </c>
      <c r="P52" s="28"/>
      <c r="Q52" s="52"/>
      <c r="R52" s="53">
        <f t="shared" si="5"/>
        <v>46.4</v>
      </c>
      <c r="S52" s="54"/>
      <c r="T52" s="54" t="s">
        <v>172</v>
      </c>
      <c r="U52" s="55"/>
      <c r="V52" s="56"/>
      <c r="W52" s="57"/>
      <c r="X52" s="57"/>
    </row>
    <row r="53" s="1" customFormat="1" ht="94" customHeight="1" spans="1:24">
      <c r="A53" s="24">
        <f t="shared" si="1"/>
        <v>49</v>
      </c>
      <c r="B53" s="25" t="s">
        <v>173</v>
      </c>
      <c r="C53" s="26">
        <v>8231111298</v>
      </c>
      <c r="D53" s="27" t="s">
        <v>153</v>
      </c>
      <c r="E53" s="28">
        <v>60</v>
      </c>
      <c r="F53" s="29">
        <v>4.5</v>
      </c>
      <c r="G53" s="30" t="s">
        <v>174</v>
      </c>
      <c r="H53" s="31">
        <f t="shared" si="7"/>
        <v>64.5</v>
      </c>
      <c r="I53" s="29"/>
      <c r="J53" s="38"/>
      <c r="K53" s="39">
        <v>30</v>
      </c>
      <c r="L53" s="40" t="s">
        <v>175</v>
      </c>
      <c r="M53" s="39"/>
      <c r="N53" s="41"/>
      <c r="O53" s="42">
        <f t="shared" si="8"/>
        <v>24</v>
      </c>
      <c r="P53" s="28"/>
      <c r="Q53" s="52"/>
      <c r="R53" s="53">
        <f t="shared" si="5"/>
        <v>24.825</v>
      </c>
      <c r="S53" s="54"/>
      <c r="T53" s="54" t="s">
        <v>176</v>
      </c>
      <c r="U53" s="55"/>
      <c r="V53" s="56"/>
      <c r="W53" s="57"/>
      <c r="X53" s="57"/>
    </row>
    <row r="54" s="1" customFormat="1" ht="94" customHeight="1" spans="1:24">
      <c r="A54" s="24">
        <f t="shared" si="1"/>
        <v>50</v>
      </c>
      <c r="B54" s="25" t="s">
        <v>177</v>
      </c>
      <c r="C54" s="26">
        <v>8231111281</v>
      </c>
      <c r="D54" s="27" t="s">
        <v>153</v>
      </c>
      <c r="E54" s="28">
        <v>60</v>
      </c>
      <c r="F54" s="29">
        <v>27</v>
      </c>
      <c r="G54" s="30" t="s">
        <v>178</v>
      </c>
      <c r="H54" s="31">
        <f t="shared" si="7"/>
        <v>87</v>
      </c>
      <c r="I54" s="29"/>
      <c r="J54" s="38"/>
      <c r="K54" s="39">
        <v>22</v>
      </c>
      <c r="L54" s="40" t="s">
        <v>179</v>
      </c>
      <c r="M54" s="39"/>
      <c r="N54" s="41"/>
      <c r="O54" s="42">
        <f t="shared" si="8"/>
        <v>17.6</v>
      </c>
      <c r="P54" s="28">
        <v>69</v>
      </c>
      <c r="Q54" s="52" t="s">
        <v>180</v>
      </c>
      <c r="R54" s="53">
        <f t="shared" si="5"/>
        <v>23.64</v>
      </c>
      <c r="S54" s="54"/>
      <c r="T54" s="54" t="s">
        <v>181</v>
      </c>
      <c r="U54" s="55"/>
      <c r="V54" s="56"/>
      <c r="W54" s="57"/>
      <c r="X54" s="57"/>
    </row>
    <row r="55" s="1" customFormat="1" ht="94" customHeight="1" spans="1:24">
      <c r="A55" s="24">
        <f t="shared" si="1"/>
        <v>51</v>
      </c>
      <c r="B55" s="25" t="s">
        <v>182</v>
      </c>
      <c r="C55" s="26">
        <v>8231111284</v>
      </c>
      <c r="D55" s="27" t="s">
        <v>153</v>
      </c>
      <c r="E55" s="28">
        <v>60</v>
      </c>
      <c r="F55" s="29">
        <v>18</v>
      </c>
      <c r="G55" s="30" t="s">
        <v>183</v>
      </c>
      <c r="H55" s="31">
        <f t="shared" si="7"/>
        <v>78</v>
      </c>
      <c r="I55" s="29"/>
      <c r="J55" s="38"/>
      <c r="K55" s="39">
        <v>20</v>
      </c>
      <c r="L55" s="40" t="s">
        <v>184</v>
      </c>
      <c r="M55" s="39"/>
      <c r="N55" s="41"/>
      <c r="O55" s="42">
        <f t="shared" si="8"/>
        <v>16</v>
      </c>
      <c r="P55" s="28">
        <v>4</v>
      </c>
      <c r="Q55" s="52" t="s">
        <v>185</v>
      </c>
      <c r="R55" s="53">
        <f t="shared" si="5"/>
        <v>18.5</v>
      </c>
      <c r="S55" s="54"/>
      <c r="T55" s="54" t="s">
        <v>186</v>
      </c>
      <c r="U55" s="55"/>
      <c r="V55" s="56"/>
      <c r="W55" s="57"/>
      <c r="X55" s="57"/>
    </row>
    <row r="56" s="1" customFormat="1" ht="94" customHeight="1" spans="1:24">
      <c r="A56" s="24">
        <f t="shared" si="1"/>
        <v>52</v>
      </c>
      <c r="B56" s="25" t="s">
        <v>187</v>
      </c>
      <c r="C56" s="26">
        <v>8231111272</v>
      </c>
      <c r="D56" s="27" t="s">
        <v>153</v>
      </c>
      <c r="E56" s="28">
        <v>60</v>
      </c>
      <c r="F56" s="29">
        <v>0.5</v>
      </c>
      <c r="G56" s="30" t="s">
        <v>158</v>
      </c>
      <c r="H56" s="31">
        <f t="shared" si="7"/>
        <v>60.5</v>
      </c>
      <c r="I56" s="29"/>
      <c r="J56" s="38"/>
      <c r="K56" s="39">
        <v>20</v>
      </c>
      <c r="L56" s="40" t="s">
        <v>188</v>
      </c>
      <c r="M56" s="39"/>
      <c r="N56" s="41"/>
      <c r="O56" s="42">
        <f t="shared" si="8"/>
        <v>16</v>
      </c>
      <c r="P56" s="28"/>
      <c r="Q56" s="52"/>
      <c r="R56" s="53">
        <f t="shared" si="5"/>
        <v>17.425</v>
      </c>
      <c r="S56" s="54"/>
      <c r="T56" s="54" t="s">
        <v>189</v>
      </c>
      <c r="U56" s="55"/>
      <c r="V56" s="56"/>
      <c r="W56" s="57"/>
      <c r="X56" s="57"/>
    </row>
    <row r="57" s="1" customFormat="1" ht="94" customHeight="1" spans="1:24">
      <c r="A57" s="24">
        <f t="shared" si="1"/>
        <v>53</v>
      </c>
      <c r="B57" s="25" t="s">
        <v>190</v>
      </c>
      <c r="C57" s="26">
        <v>8231111267</v>
      </c>
      <c r="D57" s="27" t="s">
        <v>153</v>
      </c>
      <c r="E57" s="28">
        <v>60</v>
      </c>
      <c r="F57" s="29">
        <v>15.5</v>
      </c>
      <c r="G57" s="30" t="s">
        <v>191</v>
      </c>
      <c r="H57" s="31">
        <f t="shared" si="7"/>
        <v>75.5</v>
      </c>
      <c r="I57" s="29"/>
      <c r="J57" s="38"/>
      <c r="K57" s="39">
        <v>15</v>
      </c>
      <c r="L57" s="40" t="s">
        <v>192</v>
      </c>
      <c r="M57" s="39"/>
      <c r="N57" s="41"/>
      <c r="O57" s="42">
        <f t="shared" si="8"/>
        <v>12</v>
      </c>
      <c r="P57" s="28">
        <v>25</v>
      </c>
      <c r="Q57" s="52" t="s">
        <v>193</v>
      </c>
      <c r="R57" s="53">
        <f t="shared" si="5"/>
        <v>15.825</v>
      </c>
      <c r="S57" s="54"/>
      <c r="T57" s="54" t="s">
        <v>194</v>
      </c>
      <c r="U57" s="55"/>
      <c r="V57" s="56"/>
      <c r="W57" s="57"/>
      <c r="X57" s="57"/>
    </row>
    <row r="58" s="1" customFormat="1" ht="94" customHeight="1" spans="1:24">
      <c r="A58" s="24">
        <f t="shared" si="1"/>
        <v>54</v>
      </c>
      <c r="B58" s="25" t="s">
        <v>195</v>
      </c>
      <c r="C58" s="26">
        <v>8231111288</v>
      </c>
      <c r="D58" s="27" t="s">
        <v>153</v>
      </c>
      <c r="E58" s="28">
        <v>60</v>
      </c>
      <c r="F58" s="29">
        <v>2.5</v>
      </c>
      <c r="G58" s="30" t="s">
        <v>196</v>
      </c>
      <c r="H58" s="31">
        <f t="shared" si="7"/>
        <v>62.5</v>
      </c>
      <c r="I58" s="29"/>
      <c r="J58" s="38"/>
      <c r="K58" s="39">
        <v>15</v>
      </c>
      <c r="L58" s="40" t="s">
        <v>197</v>
      </c>
      <c r="M58" s="39"/>
      <c r="N58" s="41"/>
      <c r="O58" s="42">
        <f t="shared" si="8"/>
        <v>12</v>
      </c>
      <c r="P58" s="28"/>
      <c r="Q58" s="52"/>
      <c r="R58" s="53">
        <f t="shared" si="5"/>
        <v>13.925</v>
      </c>
      <c r="S58" s="54"/>
      <c r="T58" s="54" t="s">
        <v>198</v>
      </c>
      <c r="U58" s="55"/>
      <c r="V58" s="56"/>
      <c r="W58" s="57"/>
      <c r="X58" s="57"/>
    </row>
    <row r="59" s="1" customFormat="1" ht="94" customHeight="1" spans="1:24">
      <c r="A59" s="24">
        <f t="shared" si="1"/>
        <v>55</v>
      </c>
      <c r="B59" s="25" t="s">
        <v>199</v>
      </c>
      <c r="C59" s="26">
        <v>8231111285</v>
      </c>
      <c r="D59" s="27" t="s">
        <v>153</v>
      </c>
      <c r="E59" s="28">
        <v>60</v>
      </c>
      <c r="F59" s="29">
        <v>-29</v>
      </c>
      <c r="G59" s="30" t="s">
        <v>200</v>
      </c>
      <c r="H59" s="31">
        <f t="shared" si="7"/>
        <v>31</v>
      </c>
      <c r="I59" s="29"/>
      <c r="J59" s="38"/>
      <c r="K59" s="39">
        <v>15</v>
      </c>
      <c r="L59" s="40" t="s">
        <v>201</v>
      </c>
      <c r="M59" s="39"/>
      <c r="N59" s="41"/>
      <c r="O59" s="42">
        <f t="shared" si="8"/>
        <v>12</v>
      </c>
      <c r="P59" s="28"/>
      <c r="Q59" s="52"/>
      <c r="R59" s="53">
        <f t="shared" si="5"/>
        <v>12.35</v>
      </c>
      <c r="S59" s="54"/>
      <c r="T59" s="54" t="s">
        <v>202</v>
      </c>
      <c r="U59" s="55"/>
      <c r="V59" s="56"/>
      <c r="W59" s="57"/>
      <c r="X59" s="57"/>
    </row>
    <row r="60" s="1" customFormat="1" ht="94" customHeight="1" spans="1:24">
      <c r="A60" s="24">
        <f t="shared" si="1"/>
        <v>56</v>
      </c>
      <c r="B60" s="25" t="s">
        <v>203</v>
      </c>
      <c r="C60" s="26">
        <v>8231111295</v>
      </c>
      <c r="D60" s="27" t="s">
        <v>153</v>
      </c>
      <c r="E60" s="28">
        <v>60</v>
      </c>
      <c r="F60" s="29">
        <v>8</v>
      </c>
      <c r="G60" s="30" t="s">
        <v>204</v>
      </c>
      <c r="H60" s="31">
        <f t="shared" si="7"/>
        <v>68</v>
      </c>
      <c r="I60" s="29"/>
      <c r="J60" s="38"/>
      <c r="K60" s="39">
        <v>10</v>
      </c>
      <c r="L60" s="40" t="s">
        <v>205</v>
      </c>
      <c r="M60" s="39"/>
      <c r="N60" s="41"/>
      <c r="O60" s="42">
        <f t="shared" si="8"/>
        <v>8</v>
      </c>
      <c r="P60" s="28"/>
      <c r="Q60" s="52"/>
      <c r="R60" s="53">
        <f t="shared" si="5"/>
        <v>10.6</v>
      </c>
      <c r="S60" s="54"/>
      <c r="T60" s="54" t="s">
        <v>206</v>
      </c>
      <c r="U60" s="55"/>
      <c r="V60" s="56"/>
      <c r="W60" s="57"/>
      <c r="X60" s="57"/>
    </row>
    <row r="61" s="1" customFormat="1" ht="94" customHeight="1" spans="1:24">
      <c r="A61" s="24">
        <f t="shared" si="1"/>
        <v>57</v>
      </c>
      <c r="B61" s="25" t="s">
        <v>207</v>
      </c>
      <c r="C61" s="26">
        <v>8231111291</v>
      </c>
      <c r="D61" s="27" t="s">
        <v>153</v>
      </c>
      <c r="E61" s="28">
        <v>60</v>
      </c>
      <c r="F61" s="29">
        <v>45</v>
      </c>
      <c r="G61" s="30" t="s">
        <v>208</v>
      </c>
      <c r="H61" s="31">
        <v>100</v>
      </c>
      <c r="I61" s="29"/>
      <c r="J61" s="38"/>
      <c r="K61" s="39">
        <v>0</v>
      </c>
      <c r="L61" s="40"/>
      <c r="M61" s="39"/>
      <c r="N61" s="41" t="s">
        <v>209</v>
      </c>
      <c r="O61" s="42">
        <f t="shared" si="8"/>
        <v>0</v>
      </c>
      <c r="P61" s="28">
        <v>93</v>
      </c>
      <c r="Q61" s="52" t="s">
        <v>210</v>
      </c>
      <c r="R61" s="53">
        <f t="shared" si="5"/>
        <v>9.65</v>
      </c>
      <c r="S61" s="54"/>
      <c r="T61" s="54" t="s">
        <v>211</v>
      </c>
      <c r="U61" s="55"/>
      <c r="V61" s="56"/>
      <c r="W61" s="57"/>
      <c r="X61" s="57"/>
    </row>
    <row r="62" s="1" customFormat="1" ht="94" customHeight="1" spans="1:24">
      <c r="A62" s="24">
        <f t="shared" si="1"/>
        <v>58</v>
      </c>
      <c r="B62" s="25" t="s">
        <v>212</v>
      </c>
      <c r="C62" s="26">
        <v>8231111286</v>
      </c>
      <c r="D62" s="27" t="s">
        <v>153</v>
      </c>
      <c r="E62" s="28">
        <v>60</v>
      </c>
      <c r="F62" s="29">
        <v>48</v>
      </c>
      <c r="G62" s="30" t="s">
        <v>213</v>
      </c>
      <c r="H62" s="31">
        <v>100</v>
      </c>
      <c r="I62" s="29"/>
      <c r="J62" s="38"/>
      <c r="K62" s="39"/>
      <c r="L62" s="40"/>
      <c r="M62" s="39"/>
      <c r="N62" s="41"/>
      <c r="O62" s="42">
        <f t="shared" si="8"/>
        <v>0</v>
      </c>
      <c r="P62" s="28">
        <v>83</v>
      </c>
      <c r="Q62" s="52" t="s">
        <v>214</v>
      </c>
      <c r="R62" s="53">
        <f t="shared" si="5"/>
        <v>9.15</v>
      </c>
      <c r="S62" s="54"/>
      <c r="T62" s="54" t="s">
        <v>215</v>
      </c>
      <c r="U62" s="55"/>
      <c r="V62" s="56"/>
      <c r="W62" s="57"/>
      <c r="X62" s="57"/>
    </row>
    <row r="63" s="1" customFormat="1" ht="94" customHeight="1" spans="1:24">
      <c r="A63" s="24">
        <f t="shared" si="1"/>
        <v>59</v>
      </c>
      <c r="B63" s="25" t="s">
        <v>216</v>
      </c>
      <c r="C63" s="26">
        <v>8231111283</v>
      </c>
      <c r="D63" s="27" t="s">
        <v>153</v>
      </c>
      <c r="E63" s="28">
        <v>60</v>
      </c>
      <c r="F63" s="29">
        <v>50</v>
      </c>
      <c r="G63" s="30" t="s">
        <v>217</v>
      </c>
      <c r="H63" s="31">
        <v>100</v>
      </c>
      <c r="I63" s="29"/>
      <c r="J63" s="38"/>
      <c r="K63" s="39"/>
      <c r="L63" s="40"/>
      <c r="M63" s="39"/>
      <c r="N63" s="41"/>
      <c r="O63" s="42">
        <f t="shared" si="8"/>
        <v>0</v>
      </c>
      <c r="P63" s="28">
        <v>79</v>
      </c>
      <c r="Q63" s="52" t="s">
        <v>218</v>
      </c>
      <c r="R63" s="53">
        <f t="shared" si="5"/>
        <v>8.95</v>
      </c>
      <c r="S63" s="54"/>
      <c r="T63" s="54" t="s">
        <v>219</v>
      </c>
      <c r="U63" s="55"/>
      <c r="V63" s="56"/>
      <c r="W63" s="57"/>
      <c r="X63" s="57"/>
    </row>
    <row r="64" s="1" customFormat="1" ht="94" customHeight="1" spans="1:24">
      <c r="A64" s="24">
        <f t="shared" si="1"/>
        <v>60</v>
      </c>
      <c r="B64" s="25" t="s">
        <v>220</v>
      </c>
      <c r="C64" s="26">
        <v>8231111265</v>
      </c>
      <c r="D64" s="27" t="s">
        <v>153</v>
      </c>
      <c r="E64" s="28">
        <v>60</v>
      </c>
      <c r="F64" s="29">
        <v>7</v>
      </c>
      <c r="G64" s="30" t="s">
        <v>221</v>
      </c>
      <c r="H64" s="31">
        <f t="shared" ref="H64:H68" si="9">E64+F64</f>
        <v>67</v>
      </c>
      <c r="I64" s="29"/>
      <c r="J64" s="38"/>
      <c r="K64" s="39"/>
      <c r="L64" s="40"/>
      <c r="M64" s="39">
        <v>25</v>
      </c>
      <c r="N64" s="41" t="s">
        <v>222</v>
      </c>
      <c r="O64" s="42">
        <f t="shared" si="8"/>
        <v>5</v>
      </c>
      <c r="P64" s="28">
        <v>0</v>
      </c>
      <c r="Q64" s="52"/>
      <c r="R64" s="53">
        <f t="shared" si="5"/>
        <v>7.85</v>
      </c>
      <c r="S64" s="54"/>
      <c r="T64" s="54" t="s">
        <v>223</v>
      </c>
      <c r="U64" s="55"/>
      <c r="V64" s="56"/>
      <c r="W64" s="57"/>
      <c r="X64" s="57"/>
    </row>
    <row r="65" s="1" customFormat="1" ht="94" customHeight="1" spans="1:24">
      <c r="A65" s="24">
        <f t="shared" si="1"/>
        <v>61</v>
      </c>
      <c r="B65" s="25" t="s">
        <v>224</v>
      </c>
      <c r="C65" s="26">
        <v>8231111290</v>
      </c>
      <c r="D65" s="27" t="s">
        <v>153</v>
      </c>
      <c r="E65" s="28">
        <v>60</v>
      </c>
      <c r="F65" s="29">
        <v>0.5</v>
      </c>
      <c r="G65" s="30" t="s">
        <v>158</v>
      </c>
      <c r="H65" s="31">
        <f t="shared" si="9"/>
        <v>60.5</v>
      </c>
      <c r="I65" s="29"/>
      <c r="J65" s="38"/>
      <c r="K65" s="39"/>
      <c r="L65" s="40"/>
      <c r="M65" s="39">
        <v>25</v>
      </c>
      <c r="N65" s="41" t="s">
        <v>225</v>
      </c>
      <c r="O65" s="42">
        <f t="shared" si="8"/>
        <v>5</v>
      </c>
      <c r="P65" s="28"/>
      <c r="Q65" s="52"/>
      <c r="R65" s="53">
        <f t="shared" si="5"/>
        <v>7.525</v>
      </c>
      <c r="S65" s="54"/>
      <c r="T65" s="54" t="s">
        <v>226</v>
      </c>
      <c r="U65" s="55"/>
      <c r="V65" s="56"/>
      <c r="W65" s="57"/>
      <c r="X65" s="57"/>
    </row>
    <row r="66" s="1" customFormat="1" ht="94" customHeight="1" spans="1:24">
      <c r="A66" s="24">
        <f t="shared" si="1"/>
        <v>62</v>
      </c>
      <c r="B66" s="25" t="s">
        <v>227</v>
      </c>
      <c r="C66" s="26">
        <v>8231111268</v>
      </c>
      <c r="D66" s="27" t="s">
        <v>153</v>
      </c>
      <c r="E66" s="28">
        <v>60</v>
      </c>
      <c r="F66" s="29">
        <v>-24</v>
      </c>
      <c r="G66" s="30" t="s">
        <v>228</v>
      </c>
      <c r="H66" s="31">
        <f t="shared" si="9"/>
        <v>36</v>
      </c>
      <c r="I66" s="29"/>
      <c r="J66" s="38"/>
      <c r="K66" s="39"/>
      <c r="L66" s="40"/>
      <c r="M66" s="39"/>
      <c r="N66" s="41"/>
      <c r="O66" s="42">
        <f t="shared" si="8"/>
        <v>0</v>
      </c>
      <c r="P66" s="28">
        <v>73</v>
      </c>
      <c r="Q66" s="52" t="s">
        <v>229</v>
      </c>
      <c r="R66" s="53">
        <f t="shared" si="5"/>
        <v>5.45</v>
      </c>
      <c r="S66" s="54"/>
      <c r="T66" s="54" t="s">
        <v>230</v>
      </c>
      <c r="U66" s="55"/>
      <c r="V66" s="56"/>
      <c r="W66" s="57"/>
      <c r="X66" s="57"/>
    </row>
    <row r="67" s="1" customFormat="1" ht="94" customHeight="1" spans="1:24">
      <c r="A67" s="24">
        <f t="shared" si="1"/>
        <v>63</v>
      </c>
      <c r="B67" s="25" t="s">
        <v>231</v>
      </c>
      <c r="C67" s="26">
        <v>8231111287</v>
      </c>
      <c r="D67" s="27" t="s">
        <v>153</v>
      </c>
      <c r="E67" s="28">
        <v>60</v>
      </c>
      <c r="F67" s="29">
        <v>2.5</v>
      </c>
      <c r="G67" s="30" t="s">
        <v>196</v>
      </c>
      <c r="H67" s="31">
        <f t="shared" si="9"/>
        <v>62.5</v>
      </c>
      <c r="I67" s="29"/>
      <c r="J67" s="38"/>
      <c r="K67" s="39">
        <v>0.5</v>
      </c>
      <c r="L67" s="40" t="s">
        <v>232</v>
      </c>
      <c r="M67" s="39"/>
      <c r="N67" s="41"/>
      <c r="O67" s="42">
        <f t="shared" si="8"/>
        <v>0.4</v>
      </c>
      <c r="P67" s="28">
        <v>25</v>
      </c>
      <c r="Q67" s="52" t="s">
        <v>233</v>
      </c>
      <c r="R67" s="53">
        <f t="shared" si="5"/>
        <v>4.735</v>
      </c>
      <c r="S67" s="54"/>
      <c r="T67" s="54" t="s">
        <v>234</v>
      </c>
      <c r="U67" s="55"/>
      <c r="V67" s="56"/>
      <c r="W67" s="57"/>
      <c r="X67" s="57"/>
    </row>
    <row r="68" s="1" customFormat="1" ht="94" customHeight="1" spans="1:24">
      <c r="A68" s="24">
        <f t="shared" si="1"/>
        <v>64</v>
      </c>
      <c r="B68" s="25" t="s">
        <v>235</v>
      </c>
      <c r="C68" s="26">
        <v>8231111280</v>
      </c>
      <c r="D68" s="27" t="s">
        <v>153</v>
      </c>
      <c r="E68" s="28">
        <v>60</v>
      </c>
      <c r="F68" s="29">
        <v>1</v>
      </c>
      <c r="G68" s="30" t="s">
        <v>236</v>
      </c>
      <c r="H68" s="31">
        <f t="shared" si="9"/>
        <v>61</v>
      </c>
      <c r="I68" s="29"/>
      <c r="J68" s="38"/>
      <c r="K68" s="39"/>
      <c r="L68" s="40"/>
      <c r="M68" s="39"/>
      <c r="N68" s="41"/>
      <c r="O68" s="42">
        <f t="shared" si="8"/>
        <v>0</v>
      </c>
      <c r="P68" s="28">
        <v>25</v>
      </c>
      <c r="Q68" s="52" t="s">
        <v>237</v>
      </c>
      <c r="R68" s="53">
        <f t="shared" si="5"/>
        <v>4.3</v>
      </c>
      <c r="S68" s="54"/>
      <c r="T68" s="54" t="s">
        <v>238</v>
      </c>
      <c r="U68" s="55"/>
      <c r="V68" s="56"/>
      <c r="W68" s="57"/>
      <c r="X68" s="57"/>
    </row>
    <row r="69" s="1" customFormat="1" ht="94" customHeight="1" spans="1:24">
      <c r="A69" s="24">
        <f t="shared" si="1"/>
        <v>65</v>
      </c>
      <c r="B69" s="25" t="s">
        <v>239</v>
      </c>
      <c r="C69" s="26">
        <v>8231111271</v>
      </c>
      <c r="D69" s="27" t="s">
        <v>153</v>
      </c>
      <c r="E69" s="28">
        <v>60</v>
      </c>
      <c r="F69" s="29">
        <v>26</v>
      </c>
      <c r="G69" s="30" t="s">
        <v>240</v>
      </c>
      <c r="H69" s="31">
        <v>86</v>
      </c>
      <c r="I69" s="29"/>
      <c r="J69" s="38"/>
      <c r="K69" s="39"/>
      <c r="L69" s="40"/>
      <c r="M69" s="39"/>
      <c r="N69" s="41"/>
      <c r="O69" s="42">
        <f t="shared" si="8"/>
        <v>0</v>
      </c>
      <c r="P69" s="28"/>
      <c r="Q69" s="52"/>
      <c r="R69" s="53">
        <f t="shared" si="5"/>
        <v>4.3</v>
      </c>
      <c r="S69" s="54"/>
      <c r="T69" s="54" t="s">
        <v>241</v>
      </c>
      <c r="U69" s="55"/>
      <c r="V69" s="56"/>
      <c r="W69" s="57"/>
      <c r="X69" s="57"/>
    </row>
    <row r="70" s="1" customFormat="1" ht="94" customHeight="1" spans="1:24">
      <c r="A70" s="24">
        <f t="shared" si="1"/>
        <v>66</v>
      </c>
      <c r="B70" s="25" t="s">
        <v>242</v>
      </c>
      <c r="C70" s="26">
        <v>8231111266</v>
      </c>
      <c r="D70" s="27" t="s">
        <v>153</v>
      </c>
      <c r="E70" s="28">
        <v>60</v>
      </c>
      <c r="F70" s="29">
        <v>14</v>
      </c>
      <c r="G70" s="30" t="s">
        <v>243</v>
      </c>
      <c r="H70" s="31">
        <f t="shared" ref="H70:H80" si="10">E70+F70</f>
        <v>74</v>
      </c>
      <c r="I70" s="29"/>
      <c r="J70" s="38"/>
      <c r="K70" s="39"/>
      <c r="L70" s="40"/>
      <c r="M70" s="39"/>
      <c r="N70" s="41"/>
      <c r="O70" s="42">
        <f t="shared" si="8"/>
        <v>0</v>
      </c>
      <c r="P70" s="28">
        <v>4</v>
      </c>
      <c r="Q70" s="52" t="s">
        <v>244</v>
      </c>
      <c r="R70" s="53">
        <f t="shared" si="5"/>
        <v>3.9</v>
      </c>
      <c r="S70" s="54"/>
      <c r="T70" s="54" t="s">
        <v>245</v>
      </c>
      <c r="U70" s="55"/>
      <c r="V70" s="56"/>
      <c r="W70" s="57"/>
      <c r="X70" s="57"/>
    </row>
    <row r="71" s="1" customFormat="1" ht="94" customHeight="1" spans="1:24">
      <c r="A71" s="24">
        <f t="shared" si="1"/>
        <v>67</v>
      </c>
      <c r="B71" s="25" t="s">
        <v>246</v>
      </c>
      <c r="C71" s="26">
        <v>8231111292</v>
      </c>
      <c r="D71" s="27" t="s">
        <v>153</v>
      </c>
      <c r="E71" s="28">
        <v>60</v>
      </c>
      <c r="F71" s="29">
        <v>13</v>
      </c>
      <c r="G71" s="30" t="s">
        <v>247</v>
      </c>
      <c r="H71" s="31">
        <f t="shared" si="10"/>
        <v>73</v>
      </c>
      <c r="I71" s="29"/>
      <c r="J71" s="38"/>
      <c r="K71" s="39"/>
      <c r="L71" s="40"/>
      <c r="M71" s="39"/>
      <c r="N71" s="41"/>
      <c r="O71" s="42">
        <f t="shared" si="8"/>
        <v>0</v>
      </c>
      <c r="P71" s="28">
        <v>4</v>
      </c>
      <c r="Q71" s="52" t="s">
        <v>185</v>
      </c>
      <c r="R71" s="53">
        <f t="shared" si="5"/>
        <v>3.85</v>
      </c>
      <c r="S71" s="54"/>
      <c r="T71" s="54" t="s">
        <v>248</v>
      </c>
      <c r="U71" s="55"/>
      <c r="V71" s="56"/>
      <c r="W71" s="57"/>
      <c r="X71" s="57"/>
    </row>
    <row r="72" s="1" customFormat="1" ht="94" customHeight="1" spans="1:24">
      <c r="A72" s="24">
        <f t="shared" si="1"/>
        <v>68</v>
      </c>
      <c r="B72" s="25" t="s">
        <v>249</v>
      </c>
      <c r="C72" s="26">
        <v>8231111270</v>
      </c>
      <c r="D72" s="27" t="s">
        <v>153</v>
      </c>
      <c r="E72" s="28">
        <v>60</v>
      </c>
      <c r="F72" s="29">
        <v>14</v>
      </c>
      <c r="G72" s="30" t="s">
        <v>250</v>
      </c>
      <c r="H72" s="31">
        <f t="shared" si="10"/>
        <v>74</v>
      </c>
      <c r="I72" s="29"/>
      <c r="J72" s="38"/>
      <c r="K72" s="39"/>
      <c r="L72" s="40"/>
      <c r="M72" s="39"/>
      <c r="N72" s="41"/>
      <c r="O72" s="42">
        <f t="shared" si="8"/>
        <v>0</v>
      </c>
      <c r="P72" s="28"/>
      <c r="Q72" s="52"/>
      <c r="R72" s="53">
        <f t="shared" si="5"/>
        <v>3.7</v>
      </c>
      <c r="S72" s="54"/>
      <c r="T72" s="54" t="s">
        <v>251</v>
      </c>
      <c r="U72" s="55"/>
      <c r="V72" s="56"/>
      <c r="W72" s="57"/>
      <c r="X72" s="57"/>
    </row>
    <row r="73" s="1" customFormat="1" ht="94" customHeight="1" spans="1:24">
      <c r="A73" s="24">
        <f t="shared" si="1"/>
        <v>69</v>
      </c>
      <c r="B73" s="25" t="s">
        <v>252</v>
      </c>
      <c r="C73" s="26">
        <v>8231111289</v>
      </c>
      <c r="D73" s="27" t="s">
        <v>153</v>
      </c>
      <c r="E73" s="28">
        <v>60</v>
      </c>
      <c r="F73" s="29">
        <v>5</v>
      </c>
      <c r="G73" s="30" t="s">
        <v>253</v>
      </c>
      <c r="H73" s="31">
        <f t="shared" si="10"/>
        <v>65</v>
      </c>
      <c r="I73" s="29"/>
      <c r="J73" s="38"/>
      <c r="K73" s="39"/>
      <c r="L73" s="40"/>
      <c r="M73" s="39"/>
      <c r="N73" s="41"/>
      <c r="O73" s="42">
        <f t="shared" si="8"/>
        <v>0</v>
      </c>
      <c r="P73" s="28"/>
      <c r="Q73" s="52"/>
      <c r="R73" s="53">
        <f>0.05*H73+0.9*O73+0.05*U55</f>
        <v>3.25</v>
      </c>
      <c r="S73" s="54"/>
      <c r="T73" s="54" t="s">
        <v>254</v>
      </c>
      <c r="U73" s="55"/>
      <c r="V73" s="56"/>
      <c r="W73" s="57"/>
      <c r="X73" s="57"/>
    </row>
    <row r="74" s="1" customFormat="1" ht="94" customHeight="1" spans="1:24">
      <c r="A74" s="24">
        <f t="shared" si="1"/>
        <v>70</v>
      </c>
      <c r="B74" s="25" t="s">
        <v>255</v>
      </c>
      <c r="C74" s="26">
        <v>8231111296</v>
      </c>
      <c r="D74" s="27" t="s">
        <v>153</v>
      </c>
      <c r="E74" s="28">
        <v>60</v>
      </c>
      <c r="F74" s="29">
        <v>5</v>
      </c>
      <c r="G74" s="30" t="s">
        <v>256</v>
      </c>
      <c r="H74" s="31">
        <f t="shared" si="10"/>
        <v>65</v>
      </c>
      <c r="I74" s="29"/>
      <c r="J74" s="38"/>
      <c r="K74" s="39"/>
      <c r="L74" s="40"/>
      <c r="M74" s="39"/>
      <c r="N74" s="41"/>
      <c r="O74" s="42">
        <f t="shared" si="8"/>
        <v>0</v>
      </c>
      <c r="P74" s="28"/>
      <c r="Q74" s="52"/>
      <c r="R74" s="53">
        <f t="shared" ref="R74:R80" si="11">0.05*H74+0.9*O74+0.05*P74</f>
        <v>3.25</v>
      </c>
      <c r="S74" s="54"/>
      <c r="T74" s="54" t="s">
        <v>254</v>
      </c>
      <c r="U74" s="55"/>
      <c r="V74" s="56"/>
      <c r="W74" s="57"/>
      <c r="X74" s="57"/>
    </row>
    <row r="75" s="1" customFormat="1" ht="94" customHeight="1" spans="1:24">
      <c r="A75" s="24">
        <f t="shared" si="1"/>
        <v>71</v>
      </c>
      <c r="B75" s="25" t="s">
        <v>257</v>
      </c>
      <c r="C75" s="26">
        <v>8231111282</v>
      </c>
      <c r="D75" s="27" t="s">
        <v>153</v>
      </c>
      <c r="E75" s="28">
        <v>60</v>
      </c>
      <c r="F75" s="29"/>
      <c r="G75" s="30" t="s">
        <v>154</v>
      </c>
      <c r="H75" s="31">
        <f t="shared" si="10"/>
        <v>60</v>
      </c>
      <c r="I75" s="29"/>
      <c r="J75" s="38"/>
      <c r="K75" s="39"/>
      <c r="L75" s="40"/>
      <c r="M75" s="39"/>
      <c r="N75" s="41"/>
      <c r="O75" s="42">
        <f t="shared" si="8"/>
        <v>0</v>
      </c>
      <c r="P75" s="28">
        <v>4</v>
      </c>
      <c r="Q75" s="52" t="s">
        <v>185</v>
      </c>
      <c r="R75" s="53">
        <f t="shared" si="11"/>
        <v>3.2</v>
      </c>
      <c r="S75" s="54"/>
      <c r="T75" s="54" t="s">
        <v>258</v>
      </c>
      <c r="U75" s="55"/>
      <c r="V75" s="56"/>
      <c r="W75" s="57"/>
      <c r="X75" s="57"/>
    </row>
    <row r="76" s="1" customFormat="1" ht="94" customHeight="1" spans="1:24">
      <c r="A76" s="24">
        <f t="shared" si="1"/>
        <v>72</v>
      </c>
      <c r="B76" s="25" t="s">
        <v>259</v>
      </c>
      <c r="C76" s="26">
        <v>8231111274</v>
      </c>
      <c r="D76" s="27" t="s">
        <v>153</v>
      </c>
      <c r="E76" s="28">
        <v>60</v>
      </c>
      <c r="F76" s="29">
        <v>0.5</v>
      </c>
      <c r="G76" s="30" t="s">
        <v>158</v>
      </c>
      <c r="H76" s="31">
        <f t="shared" si="10"/>
        <v>60.5</v>
      </c>
      <c r="I76" s="29"/>
      <c r="J76" s="38"/>
      <c r="K76" s="39"/>
      <c r="L76" s="40"/>
      <c r="M76" s="39"/>
      <c r="N76" s="41"/>
      <c r="O76" s="42">
        <f t="shared" si="8"/>
        <v>0</v>
      </c>
      <c r="P76" s="28"/>
      <c r="Q76" s="52"/>
      <c r="R76" s="53">
        <f t="shared" si="11"/>
        <v>3.025</v>
      </c>
      <c r="S76" s="54"/>
      <c r="T76" s="54" t="s">
        <v>260</v>
      </c>
      <c r="U76" s="55"/>
      <c r="V76" s="56"/>
      <c r="W76" s="57"/>
      <c r="X76" s="57"/>
    </row>
    <row r="77" s="1" customFormat="1" ht="94" customHeight="1" spans="1:24">
      <c r="A77" s="24">
        <f t="shared" si="1"/>
        <v>73</v>
      </c>
      <c r="B77" s="25" t="s">
        <v>261</v>
      </c>
      <c r="C77" s="26">
        <v>8231111273</v>
      </c>
      <c r="D77" s="27" t="s">
        <v>153</v>
      </c>
      <c r="E77" s="28">
        <v>60</v>
      </c>
      <c r="F77" s="29"/>
      <c r="G77" s="30" t="s">
        <v>154</v>
      </c>
      <c r="H77" s="31">
        <f t="shared" si="10"/>
        <v>60</v>
      </c>
      <c r="I77" s="29"/>
      <c r="J77" s="38"/>
      <c r="K77" s="39"/>
      <c r="L77" s="40"/>
      <c r="M77" s="39"/>
      <c r="N77" s="41"/>
      <c r="O77" s="42">
        <f t="shared" si="8"/>
        <v>0</v>
      </c>
      <c r="P77" s="28"/>
      <c r="Q77" s="52"/>
      <c r="R77" s="53">
        <f t="shared" si="11"/>
        <v>3</v>
      </c>
      <c r="S77" s="54"/>
      <c r="T77" s="54" t="s">
        <v>262</v>
      </c>
      <c r="U77" s="55"/>
      <c r="V77" s="56"/>
      <c r="W77" s="57"/>
      <c r="X77" s="57"/>
    </row>
    <row r="78" s="1" customFormat="1" ht="94" customHeight="1" spans="1:24">
      <c r="A78" s="24">
        <f t="shared" si="1"/>
        <v>74</v>
      </c>
      <c r="B78" s="25" t="s">
        <v>263</v>
      </c>
      <c r="C78" s="26">
        <v>8231111275</v>
      </c>
      <c r="D78" s="27" t="s">
        <v>153</v>
      </c>
      <c r="E78" s="28">
        <v>60</v>
      </c>
      <c r="F78" s="29"/>
      <c r="G78" s="30" t="s">
        <v>154</v>
      </c>
      <c r="H78" s="31">
        <f t="shared" si="10"/>
        <v>60</v>
      </c>
      <c r="I78" s="29"/>
      <c r="J78" s="38"/>
      <c r="K78" s="39"/>
      <c r="L78" s="40"/>
      <c r="M78" s="39"/>
      <c r="N78" s="41"/>
      <c r="O78" s="42">
        <f t="shared" si="8"/>
        <v>0</v>
      </c>
      <c r="P78" s="28"/>
      <c r="Q78" s="52"/>
      <c r="R78" s="53">
        <f t="shared" si="11"/>
        <v>3</v>
      </c>
      <c r="S78" s="54"/>
      <c r="T78" s="54" t="s">
        <v>262</v>
      </c>
      <c r="U78" s="55"/>
      <c r="V78" s="56"/>
      <c r="W78" s="57"/>
      <c r="X78" s="57"/>
    </row>
    <row r="79" s="1" customFormat="1" ht="94" customHeight="1" spans="1:24">
      <c r="A79" s="24">
        <f t="shared" si="1"/>
        <v>75</v>
      </c>
      <c r="B79" s="25" t="s">
        <v>264</v>
      </c>
      <c r="C79" s="26">
        <v>8231111293</v>
      </c>
      <c r="D79" s="27" t="s">
        <v>153</v>
      </c>
      <c r="E79" s="28">
        <v>60</v>
      </c>
      <c r="F79" s="29"/>
      <c r="G79" s="30" t="s">
        <v>154</v>
      </c>
      <c r="H79" s="31">
        <f t="shared" si="10"/>
        <v>60</v>
      </c>
      <c r="I79" s="29"/>
      <c r="J79" s="38"/>
      <c r="K79" s="39"/>
      <c r="L79" s="40"/>
      <c r="M79" s="39"/>
      <c r="N79" s="41"/>
      <c r="O79" s="42">
        <f t="shared" si="8"/>
        <v>0</v>
      </c>
      <c r="P79" s="28"/>
      <c r="Q79" s="52"/>
      <c r="R79" s="53">
        <f t="shared" si="11"/>
        <v>3</v>
      </c>
      <c r="S79" s="54"/>
      <c r="T79" s="54" t="s">
        <v>262</v>
      </c>
      <c r="U79" s="55"/>
      <c r="V79" s="56"/>
      <c r="W79" s="57"/>
      <c r="X79" s="57"/>
    </row>
    <row r="80" s="1" customFormat="1" ht="94" customHeight="1" spans="1:24">
      <c r="A80" s="24">
        <f t="shared" si="1"/>
        <v>76</v>
      </c>
      <c r="B80" s="25" t="s">
        <v>265</v>
      </c>
      <c r="C80" s="26">
        <v>8231111294</v>
      </c>
      <c r="D80" s="27" t="s">
        <v>153</v>
      </c>
      <c r="E80" s="28">
        <v>60</v>
      </c>
      <c r="F80" s="29"/>
      <c r="G80" s="30" t="s">
        <v>154</v>
      </c>
      <c r="H80" s="31">
        <f t="shared" si="10"/>
        <v>60</v>
      </c>
      <c r="I80" s="29"/>
      <c r="J80" s="38"/>
      <c r="K80" s="39"/>
      <c r="L80" s="40"/>
      <c r="M80" s="39"/>
      <c r="N80" s="41"/>
      <c r="O80" s="42">
        <f t="shared" si="8"/>
        <v>0</v>
      </c>
      <c r="P80" s="28"/>
      <c r="Q80" s="52"/>
      <c r="R80" s="53">
        <f t="shared" si="11"/>
        <v>3</v>
      </c>
      <c r="S80" s="54"/>
      <c r="T80" s="54" t="s">
        <v>262</v>
      </c>
      <c r="U80" s="55"/>
      <c r="V80" s="56"/>
      <c r="W80" s="57"/>
      <c r="X80" s="57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  <row r="94" spans="8:8">
      <c r="H94" s="2"/>
    </row>
    <row r="95" spans="8:8">
      <c r="H95" s="2"/>
    </row>
    <row r="96" spans="8:8">
      <c r="H96" s="2"/>
    </row>
    <row r="97" spans="8:8">
      <c r="H97" s="2"/>
    </row>
    <row r="98" spans="8:8">
      <c r="H98" s="2"/>
    </row>
    <row r="99" spans="8:8">
      <c r="H99" s="2"/>
    </row>
    <row r="100" spans="8:8">
      <c r="H100" s="2"/>
    </row>
    <row r="101" spans="8:8">
      <c r="H101" s="2"/>
    </row>
    <row r="102" spans="8:8">
      <c r="H102" s="2"/>
    </row>
    <row r="103" spans="8:8">
      <c r="H103" s="2"/>
    </row>
    <row r="104" spans="8:8">
      <c r="H104" s="2"/>
    </row>
    <row r="105" spans="8:8">
      <c r="H105" s="2"/>
    </row>
    <row r="106" spans="8:8">
      <c r="H106" s="2"/>
    </row>
    <row r="107" spans="8:8">
      <c r="H107" s="2"/>
    </row>
    <row r="108" spans="8:8">
      <c r="H108" s="2"/>
    </row>
    <row r="109" spans="8:8">
      <c r="H109" s="2"/>
    </row>
    <row r="110" spans="8:8">
      <c r="H110" s="2"/>
    </row>
    <row r="111" spans="8:8">
      <c r="H111" s="2"/>
    </row>
    <row r="112" spans="8:8">
      <c r="H112" s="2"/>
    </row>
    <row r="113" spans="8:8">
      <c r="H113" s="2"/>
    </row>
    <row r="114" spans="8:8">
      <c r="H114" s="2"/>
    </row>
    <row r="115" spans="8:8">
      <c r="H115" s="2"/>
    </row>
    <row r="116" spans="8:8">
      <c r="H116" s="2"/>
    </row>
    <row r="117" spans="8:8">
      <c r="H117" s="2"/>
    </row>
    <row r="118" spans="8:8">
      <c r="H118" s="2"/>
    </row>
    <row r="119" spans="8:8">
      <c r="H119" s="2"/>
    </row>
    <row r="120" spans="8:8">
      <c r="H120" s="2"/>
    </row>
    <row r="121" spans="8:8">
      <c r="H121" s="2"/>
    </row>
    <row r="122" spans="8:8">
      <c r="H122" s="2"/>
    </row>
    <row r="123" spans="8:8">
      <c r="H123" s="2"/>
    </row>
    <row r="124" spans="8:8">
      <c r="H124" s="2"/>
    </row>
    <row r="125" spans="8:8">
      <c r="H125" s="2"/>
    </row>
    <row r="126" spans="8:8">
      <c r="H126" s="2"/>
    </row>
    <row r="127" spans="8:8">
      <c r="H127" s="2"/>
    </row>
    <row r="128" spans="8:8">
      <c r="H128" s="2"/>
    </row>
    <row r="129" spans="8:8">
      <c r="H129" s="2"/>
    </row>
    <row r="130" spans="8:8">
      <c r="H130" s="2"/>
    </row>
    <row r="131" spans="8:8">
      <c r="H131" s="2"/>
    </row>
    <row r="132" spans="8:8">
      <c r="H132" s="2"/>
    </row>
    <row r="133" spans="8:8">
      <c r="H133" s="2"/>
    </row>
    <row r="134" spans="8:8">
      <c r="H134" s="2"/>
    </row>
    <row r="135" spans="8:8">
      <c r="H135" s="2"/>
    </row>
    <row r="136" spans="8:8">
      <c r="H136" s="2"/>
    </row>
    <row r="137" spans="8:8">
      <c r="H137" s="2"/>
    </row>
    <row r="138" spans="8:8">
      <c r="H138" s="2"/>
    </row>
    <row r="139" spans="8:8">
      <c r="H139" s="2"/>
    </row>
    <row r="140" spans="8:8">
      <c r="H140" s="2"/>
    </row>
    <row r="141" spans="8:8">
      <c r="H141" s="2"/>
    </row>
    <row r="142" spans="8:8">
      <c r="H142" s="2"/>
    </row>
    <row r="143" spans="8:8">
      <c r="H143" s="2"/>
    </row>
    <row r="144" spans="8:8">
      <c r="H144" s="2"/>
    </row>
    <row r="145" spans="8:8">
      <c r="H145" s="2"/>
    </row>
    <row r="146" spans="8:8">
      <c r="H146" s="2"/>
    </row>
    <row r="147" spans="8:8">
      <c r="H147" s="2"/>
    </row>
    <row r="148" spans="8:8">
      <c r="H148" s="2"/>
    </row>
    <row r="149" spans="8:8">
      <c r="H149" s="2"/>
    </row>
    <row r="150" spans="8:8">
      <c r="H150" s="2"/>
    </row>
    <row r="151" spans="8:8">
      <c r="H151" s="2"/>
    </row>
    <row r="152" spans="8:8">
      <c r="H152" s="2"/>
    </row>
    <row r="153" spans="8:8">
      <c r="H153" s="2"/>
    </row>
    <row r="154" spans="8:8">
      <c r="H154" s="2"/>
    </row>
    <row r="155" spans="8:8">
      <c r="H155" s="2"/>
    </row>
    <row r="156" spans="8:8">
      <c r="H156" s="2"/>
    </row>
    <row r="157" spans="8:8">
      <c r="H157" s="2"/>
    </row>
    <row r="158" spans="8:8">
      <c r="H158" s="2"/>
    </row>
    <row r="159" spans="8:8">
      <c r="H159" s="2"/>
    </row>
    <row r="160" spans="8:8">
      <c r="H160" s="2"/>
    </row>
    <row r="161" spans="8:8">
      <c r="H161" s="2"/>
    </row>
  </sheetData>
  <autoFilter xmlns:etc="http://www.wps.cn/officeDocument/2017/etCustomData" ref="H2:H80" etc:filterBottomFollowUsedRange="0">
    <extLst/>
  </autoFilter>
  <sortState ref="A6:T33">
    <sortCondition ref="R6:R33" descending="1"/>
  </sortState>
  <mergeCells count="13">
    <mergeCell ref="A1:C1"/>
    <mergeCell ref="A2:U2"/>
    <mergeCell ref="E3:H3"/>
    <mergeCell ref="I3:O3"/>
    <mergeCell ref="P3:Q3"/>
    <mergeCell ref="A3:A4"/>
    <mergeCell ref="B3:B4"/>
    <mergeCell ref="C3:C4"/>
    <mergeCell ref="D3:D4"/>
    <mergeCell ref="R3:R4"/>
    <mergeCell ref="S3:S4"/>
    <mergeCell ref="T3:T4"/>
    <mergeCell ref="U3:U4"/>
  </mergeCells>
  <conditionalFormatting sqref="H6">
    <cfRule type="cellIs" dxfId="0" priority="75" operator="lessThanOrEqual">
      <formula>100</formula>
    </cfRule>
  </conditionalFormatting>
  <conditionalFormatting sqref="H7">
    <cfRule type="cellIs" dxfId="0" priority="74" operator="lessThanOrEqual">
      <formula>100</formula>
    </cfRule>
  </conditionalFormatting>
  <conditionalFormatting sqref="H8">
    <cfRule type="cellIs" dxfId="0" priority="73" operator="lessThanOrEqual">
      <formula>100</formula>
    </cfRule>
  </conditionalFormatting>
  <conditionalFormatting sqref="H9">
    <cfRule type="cellIs" dxfId="0" priority="72" operator="lessThanOrEqual">
      <formula>100</formula>
    </cfRule>
  </conditionalFormatting>
  <conditionalFormatting sqref="H10">
    <cfRule type="cellIs" dxfId="0" priority="71" operator="lessThanOrEqual">
      <formula>100</formula>
    </cfRule>
  </conditionalFormatting>
  <conditionalFormatting sqref="H11">
    <cfRule type="cellIs" dxfId="0" priority="70" operator="lessThanOrEqual">
      <formula>100</formula>
    </cfRule>
  </conditionalFormatting>
  <conditionalFormatting sqref="H12">
    <cfRule type="cellIs" dxfId="0" priority="69" operator="lessThanOrEqual">
      <formula>100</formula>
    </cfRule>
  </conditionalFormatting>
  <conditionalFormatting sqref="H13">
    <cfRule type="cellIs" dxfId="0" priority="68" operator="lessThanOrEqual">
      <formula>100</formula>
    </cfRule>
  </conditionalFormatting>
  <conditionalFormatting sqref="H14">
    <cfRule type="cellIs" dxfId="0" priority="67" operator="lessThanOrEqual">
      <formula>100</formula>
    </cfRule>
  </conditionalFormatting>
  <conditionalFormatting sqref="H15">
    <cfRule type="cellIs" dxfId="0" priority="66" operator="lessThanOrEqual">
      <formula>100</formula>
    </cfRule>
  </conditionalFormatting>
  <conditionalFormatting sqref="H16">
    <cfRule type="cellIs" dxfId="0" priority="65" operator="lessThanOrEqual">
      <formula>100</formula>
    </cfRule>
  </conditionalFormatting>
  <conditionalFormatting sqref="H17">
    <cfRule type="cellIs" dxfId="0" priority="64" operator="lessThanOrEqual">
      <formula>100</formula>
    </cfRule>
  </conditionalFormatting>
  <conditionalFormatting sqref="H18">
    <cfRule type="cellIs" dxfId="0" priority="63" operator="lessThanOrEqual">
      <formula>100</formula>
    </cfRule>
  </conditionalFormatting>
  <conditionalFormatting sqref="H19">
    <cfRule type="cellIs" dxfId="0" priority="62" operator="lessThanOrEqual">
      <formula>100</formula>
    </cfRule>
  </conditionalFormatting>
  <conditionalFormatting sqref="H20">
    <cfRule type="cellIs" dxfId="0" priority="61" operator="lessThanOrEqual">
      <formula>100</formula>
    </cfRule>
  </conditionalFormatting>
  <conditionalFormatting sqref="H21">
    <cfRule type="cellIs" dxfId="0" priority="60" operator="lessThanOrEqual">
      <formula>100</formula>
    </cfRule>
  </conditionalFormatting>
  <conditionalFormatting sqref="H22">
    <cfRule type="cellIs" dxfId="0" priority="59" operator="lessThanOrEqual">
      <formula>100</formula>
    </cfRule>
  </conditionalFormatting>
  <conditionalFormatting sqref="H23">
    <cfRule type="cellIs" dxfId="0" priority="58" operator="lessThanOrEqual">
      <formula>100</formula>
    </cfRule>
  </conditionalFormatting>
  <conditionalFormatting sqref="H24">
    <cfRule type="cellIs" dxfId="0" priority="57" operator="lessThanOrEqual">
      <formula>100</formula>
    </cfRule>
  </conditionalFormatting>
  <conditionalFormatting sqref="H25">
    <cfRule type="cellIs" dxfId="0" priority="56" operator="lessThanOrEqual">
      <formula>100</formula>
    </cfRule>
  </conditionalFormatting>
  <conditionalFormatting sqref="H26">
    <cfRule type="cellIs" dxfId="0" priority="55" operator="lessThanOrEqual">
      <formula>100</formula>
    </cfRule>
  </conditionalFormatting>
  <conditionalFormatting sqref="H27">
    <cfRule type="cellIs" dxfId="0" priority="54" operator="lessThanOrEqual">
      <formula>100</formula>
    </cfRule>
  </conditionalFormatting>
  <conditionalFormatting sqref="H28">
    <cfRule type="cellIs" dxfId="0" priority="53" operator="lessThanOrEqual">
      <formula>100</formula>
    </cfRule>
  </conditionalFormatting>
  <conditionalFormatting sqref="H29">
    <cfRule type="cellIs" dxfId="0" priority="52" operator="lessThanOrEqual">
      <formula>100</formula>
    </cfRule>
  </conditionalFormatting>
  <conditionalFormatting sqref="H30">
    <cfRule type="cellIs" dxfId="0" priority="51" operator="lessThanOrEqual">
      <formula>100</formula>
    </cfRule>
  </conditionalFormatting>
  <conditionalFormatting sqref="H31">
    <cfRule type="cellIs" dxfId="0" priority="50" operator="lessThanOrEqual">
      <formula>100</formula>
    </cfRule>
  </conditionalFormatting>
  <conditionalFormatting sqref="H32">
    <cfRule type="cellIs" dxfId="0" priority="49" operator="lessThanOrEqual">
      <formula>100</formula>
    </cfRule>
  </conditionalFormatting>
  <conditionalFormatting sqref="H33">
    <cfRule type="cellIs" dxfId="0" priority="48" operator="lessThanOrEqual">
      <formula>100</formula>
    </cfRule>
  </conditionalFormatting>
  <conditionalFormatting sqref="H34">
    <cfRule type="cellIs" dxfId="0" priority="47" operator="lessThanOrEqual">
      <formula>100</formula>
    </cfRule>
  </conditionalFormatting>
  <conditionalFormatting sqref="H35">
    <cfRule type="cellIs" dxfId="0" priority="46" operator="lessThanOrEqual">
      <formula>100</formula>
    </cfRule>
  </conditionalFormatting>
  <conditionalFormatting sqref="H36">
    <cfRule type="cellIs" dxfId="0" priority="45" operator="lessThanOrEqual">
      <formula>100</formula>
    </cfRule>
  </conditionalFormatting>
  <conditionalFormatting sqref="H37">
    <cfRule type="cellIs" dxfId="0" priority="44" operator="lessThanOrEqual">
      <formula>100</formula>
    </cfRule>
  </conditionalFormatting>
  <conditionalFormatting sqref="H38">
    <cfRule type="cellIs" dxfId="0" priority="43" operator="lessThanOrEqual">
      <formula>100</formula>
    </cfRule>
  </conditionalFormatting>
  <conditionalFormatting sqref="H39">
    <cfRule type="cellIs" dxfId="0" priority="42" operator="lessThanOrEqual">
      <formula>100</formula>
    </cfRule>
  </conditionalFormatting>
  <conditionalFormatting sqref="H40">
    <cfRule type="cellIs" dxfId="0" priority="41" operator="lessThanOrEqual">
      <formula>100</formula>
    </cfRule>
  </conditionalFormatting>
  <conditionalFormatting sqref="H41">
    <cfRule type="cellIs" dxfId="0" priority="40" operator="lessThanOrEqual">
      <formula>100</formula>
    </cfRule>
  </conditionalFormatting>
  <conditionalFormatting sqref="H42">
    <cfRule type="cellIs" dxfId="0" priority="39" operator="lessThanOrEqual">
      <formula>100</formula>
    </cfRule>
  </conditionalFormatting>
  <conditionalFormatting sqref="H43">
    <cfRule type="cellIs" dxfId="0" priority="38" operator="lessThanOrEqual">
      <formula>100</formula>
    </cfRule>
  </conditionalFormatting>
  <conditionalFormatting sqref="H44">
    <cfRule type="cellIs" dxfId="0" priority="37" operator="lessThanOrEqual">
      <formula>100</formula>
    </cfRule>
  </conditionalFormatting>
  <conditionalFormatting sqref="H45">
    <cfRule type="cellIs" dxfId="0" priority="36" operator="lessThanOrEqual">
      <formula>100</formula>
    </cfRule>
  </conditionalFormatting>
  <conditionalFormatting sqref="H46">
    <cfRule type="cellIs" dxfId="0" priority="35" operator="lessThanOrEqual">
      <formula>100</formula>
    </cfRule>
  </conditionalFormatting>
  <conditionalFormatting sqref="H47">
    <cfRule type="cellIs" dxfId="0" priority="34" operator="lessThanOrEqual">
      <formula>100</formula>
    </cfRule>
  </conditionalFormatting>
  <conditionalFormatting sqref="H48">
    <cfRule type="cellIs" dxfId="0" priority="33" operator="lessThanOrEqual">
      <formula>100</formula>
    </cfRule>
  </conditionalFormatting>
  <conditionalFormatting sqref="H49">
    <cfRule type="cellIs" dxfId="0" priority="32" operator="lessThanOrEqual">
      <formula>100</formula>
    </cfRule>
  </conditionalFormatting>
  <conditionalFormatting sqref="H50">
    <cfRule type="cellIs" dxfId="0" priority="31" operator="lessThanOrEqual">
      <formula>100</formula>
    </cfRule>
  </conditionalFormatting>
  <conditionalFormatting sqref="H51">
    <cfRule type="cellIs" dxfId="0" priority="30" operator="lessThanOrEqual">
      <formula>100</formula>
    </cfRule>
  </conditionalFormatting>
  <conditionalFormatting sqref="H52">
    <cfRule type="cellIs" dxfId="0" priority="29" operator="lessThanOrEqual">
      <formula>100</formula>
    </cfRule>
  </conditionalFormatting>
  <conditionalFormatting sqref="H53">
    <cfRule type="cellIs" dxfId="0" priority="28" operator="lessThanOrEqual">
      <formula>100</formula>
    </cfRule>
  </conditionalFormatting>
  <conditionalFormatting sqref="H54">
    <cfRule type="cellIs" dxfId="0" priority="27" operator="lessThanOrEqual">
      <formula>100</formula>
    </cfRule>
  </conditionalFormatting>
  <conditionalFormatting sqref="H55">
    <cfRule type="cellIs" dxfId="0" priority="26" operator="lessThanOrEqual">
      <formula>100</formula>
    </cfRule>
  </conditionalFormatting>
  <conditionalFormatting sqref="H56">
    <cfRule type="cellIs" dxfId="0" priority="25" operator="lessThanOrEqual">
      <formula>100</formula>
    </cfRule>
  </conditionalFormatting>
  <conditionalFormatting sqref="H57">
    <cfRule type="cellIs" dxfId="0" priority="24" operator="lessThanOrEqual">
      <formula>100</formula>
    </cfRule>
  </conditionalFormatting>
  <conditionalFormatting sqref="H58">
    <cfRule type="cellIs" dxfId="0" priority="23" operator="lessThanOrEqual">
      <formula>100</formula>
    </cfRule>
  </conditionalFormatting>
  <conditionalFormatting sqref="H59">
    <cfRule type="cellIs" dxfId="0" priority="22" operator="lessThanOrEqual">
      <formula>100</formula>
    </cfRule>
  </conditionalFormatting>
  <conditionalFormatting sqref="H60">
    <cfRule type="cellIs" dxfId="0" priority="21" operator="lessThanOrEqual">
      <formula>100</formula>
    </cfRule>
  </conditionalFormatting>
  <conditionalFormatting sqref="H61">
    <cfRule type="cellIs" dxfId="0" priority="20" operator="lessThanOrEqual">
      <formula>100</formula>
    </cfRule>
  </conditionalFormatting>
  <conditionalFormatting sqref="H62">
    <cfRule type="cellIs" dxfId="0" priority="19" operator="lessThanOrEqual">
      <formula>100</formula>
    </cfRule>
  </conditionalFormatting>
  <conditionalFormatting sqref="H63">
    <cfRule type="cellIs" dxfId="0" priority="18" operator="lessThanOrEqual">
      <formula>100</formula>
    </cfRule>
  </conditionalFormatting>
  <conditionalFormatting sqref="H64">
    <cfRule type="cellIs" dxfId="0" priority="17" operator="lessThanOrEqual">
      <formula>100</formula>
    </cfRule>
  </conditionalFormatting>
  <conditionalFormatting sqref="H65">
    <cfRule type="cellIs" dxfId="0" priority="16" operator="lessThanOrEqual">
      <formula>100</formula>
    </cfRule>
  </conditionalFormatting>
  <conditionalFormatting sqref="H66">
    <cfRule type="cellIs" dxfId="0" priority="15" operator="lessThanOrEqual">
      <formula>100</formula>
    </cfRule>
  </conditionalFormatting>
  <conditionalFormatting sqref="H67">
    <cfRule type="cellIs" dxfId="0" priority="14" operator="lessThanOrEqual">
      <formula>100</formula>
    </cfRule>
  </conditionalFormatting>
  <conditionalFormatting sqref="H68">
    <cfRule type="cellIs" dxfId="0" priority="13" operator="lessThanOrEqual">
      <formula>100</formula>
    </cfRule>
  </conditionalFormatting>
  <conditionalFormatting sqref="H69">
    <cfRule type="cellIs" dxfId="0" priority="12" operator="lessThanOrEqual">
      <formula>100</formula>
    </cfRule>
  </conditionalFormatting>
  <conditionalFormatting sqref="H70">
    <cfRule type="cellIs" dxfId="0" priority="11" operator="lessThanOrEqual">
      <formula>100</formula>
    </cfRule>
  </conditionalFormatting>
  <conditionalFormatting sqref="H71">
    <cfRule type="cellIs" dxfId="0" priority="10" operator="lessThanOrEqual">
      <formula>100</formula>
    </cfRule>
  </conditionalFormatting>
  <conditionalFormatting sqref="H72">
    <cfRule type="cellIs" dxfId="0" priority="9" operator="lessThanOrEqual">
      <formula>100</formula>
    </cfRule>
  </conditionalFormatting>
  <conditionalFormatting sqref="H73">
    <cfRule type="cellIs" dxfId="0" priority="8" operator="lessThanOrEqual">
      <formula>100</formula>
    </cfRule>
  </conditionalFormatting>
  <conditionalFormatting sqref="H74">
    <cfRule type="cellIs" dxfId="0" priority="7" operator="lessThanOrEqual">
      <formula>100</formula>
    </cfRule>
  </conditionalFormatting>
  <conditionalFormatting sqref="H75">
    <cfRule type="cellIs" dxfId="0" priority="6" operator="lessThanOrEqual">
      <formula>100</formula>
    </cfRule>
  </conditionalFormatting>
  <conditionalFormatting sqref="H76">
    <cfRule type="cellIs" dxfId="0" priority="5" operator="lessThanOrEqual">
      <formula>100</formula>
    </cfRule>
  </conditionalFormatting>
  <conditionalFormatting sqref="H77">
    <cfRule type="cellIs" dxfId="0" priority="4" operator="lessThanOrEqual">
      <formula>100</formula>
    </cfRule>
  </conditionalFormatting>
  <conditionalFormatting sqref="H78">
    <cfRule type="cellIs" dxfId="0" priority="3" operator="lessThanOrEqual">
      <formula>100</formula>
    </cfRule>
  </conditionalFormatting>
  <conditionalFormatting sqref="H79">
    <cfRule type="cellIs" dxfId="0" priority="2" operator="lessThanOrEqual">
      <formula>100</formula>
    </cfRule>
  </conditionalFormatting>
  <conditionalFormatting sqref="H80">
    <cfRule type="cellIs" dxfId="0" priority="1" operator="lessThanOrEqual">
      <formula>100</formula>
    </cfRule>
  </conditionalFormatting>
  <conditionalFormatting sqref="H1:H5 H81:H161">
    <cfRule type="cellIs" dxfId="0" priority="92" operator="lessThanOrEqual">
      <formula>100</formula>
    </cfRule>
  </conditionalFormatting>
  <hyperlinks>
    <hyperlink ref="L9" r:id="rId1" display="Sensors and Actuators B: Chemical（SCI/一区/二作/7.7）30分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黄超</cp:lastModifiedBy>
  <dcterms:created xsi:type="dcterms:W3CDTF">2025-09-28T10:45:00Z</dcterms:created>
  <dcterms:modified xsi:type="dcterms:W3CDTF">2025-10-09T07:10:26Z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AC137EEE83C6457688A21733F769254B_13</vt:lpwstr>
  </property>
  <property fmtid="{D5CDD505-2E9C-101B-9397-08002B2CF9AE}" pid="3" name="KSOProductBuildVer">
    <vt:lpwstr>2052-12.1.0.21915</vt:lpwstr>
  </property>
</Properties>
</file>